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1.xml" ContentType="application/vnd.openxmlformats-officedocument.themeOverrid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2.xml" ContentType="application/vnd.openxmlformats-officedocument.themeOverrid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8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0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hidePivotFieldList="1"/>
  <xr:revisionPtr revIDLastSave="0" documentId="13_ncr:1_{8B96C49C-129C-48A4-8E6F-3DC7619364EF}" xr6:coauthVersionLast="47" xr6:coauthVersionMax="47" xr10:uidLastSave="{00000000-0000-0000-0000-000000000000}"/>
  <bookViews>
    <workbookView xWindow="-108" yWindow="-108" windowWidth="23256" windowHeight="13896" tabRatio="951" xr2:uid="{00000000-000D-0000-FFFF-FFFF00000000}"/>
  </bookViews>
  <sheets>
    <sheet name="DATA STORY " sheetId="126" r:id="rId1"/>
    <sheet name="עיצוב גרף " sheetId="114" r:id="rId2"/>
    <sheet name="עיצוב טבלה" sheetId="124" r:id="rId3"/>
    <sheet name="סטטוס חודשי" sheetId="127" r:id="rId4"/>
    <sheet name="גרף קו" sheetId="116" r:id="rId5"/>
    <sheet name="גרף שורות" sheetId="49" r:id="rId6"/>
    <sheet name="גרף עמודות" sheetId="10" r:id="rId7"/>
    <sheet name="עוגה וטבעת" sheetId="83" r:id="rId8"/>
    <sheet name="ביצוע מול יעד" sheetId="122" r:id="rId9"/>
  </sheets>
  <externalReferences>
    <externalReference r:id="rId10"/>
  </externalReferences>
  <definedNames>
    <definedName name="_xlnm._FilterDatabase" localSheetId="4" hidden="1">'גרף קו'!#REF!</definedName>
    <definedName name="_xlnm._FilterDatabase" localSheetId="5" hidden="1">'גרף שורות'!$A$10:$B$10</definedName>
    <definedName name="_xlcn.WorksheetConnection_גרףמפהB9B15" localSheetId="0" hidden="1">#REF!</definedName>
    <definedName name="_xlcn.WorksheetConnection_גרףמפהB9B15" localSheetId="4" hidden="1">#REF!</definedName>
    <definedName name="_xlcn.WorksheetConnection_גרףמפהB9B15" localSheetId="3" hidden="1">#REF!</definedName>
    <definedName name="_xlcn.WorksheetConnection_גרףמפהB9B15" localSheetId="1" hidden="1">#REF!</definedName>
    <definedName name="_xlcn.WorksheetConnection_גרףמפהB9B15" localSheetId="2" hidden="1">#REF!</definedName>
    <definedName name="_xlcn.WorksheetConnection_גרףמפהB9B15" hidden="1">#REF!</definedName>
    <definedName name="_xlcn.WorksheetConnection_גרףמפהB9B151" hidden="1">'[1]גרף מפה'!$D$10:$D$46</definedName>
    <definedName name="ר" localSheetId="0" hidden="1">#REF!</definedName>
    <definedName name="ר" localSheetId="3" hidden="1">#REF!</definedName>
    <definedName name="ר" localSheetId="2" hidden="1">#REF!</definedName>
    <definedName name="ר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טווח" name="טווח" connection="WorksheetConnection_גרף מפה!$B$9:$B$15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27" l="1"/>
  <c r="O24" i="124"/>
  <c r="P24" i="124" s="1"/>
  <c r="O23" i="124"/>
  <c r="P23" i="124" s="1"/>
  <c r="O22" i="124"/>
  <c r="P22" i="124" s="1"/>
  <c r="O21" i="124"/>
  <c r="P21" i="124" s="1"/>
  <c r="O20" i="124"/>
  <c r="P20" i="124" s="1"/>
  <c r="O19" i="124"/>
  <c r="P19" i="124" s="1"/>
  <c r="O18" i="124"/>
  <c r="P18" i="124" s="1"/>
  <c r="O17" i="124"/>
  <c r="P17" i="124" s="1"/>
  <c r="O16" i="124"/>
  <c r="P16" i="124" s="1"/>
  <c r="O15" i="124"/>
  <c r="P15" i="124" s="1"/>
  <c r="O14" i="124"/>
  <c r="P14" i="124" s="1"/>
  <c r="O13" i="124"/>
  <c r="P13" i="124" s="1"/>
  <c r="O12" i="124"/>
  <c r="P12" i="124" s="1"/>
  <c r="O74" i="124"/>
  <c r="M74" i="124"/>
  <c r="L74" i="124"/>
  <c r="N74" i="124" s="1"/>
  <c r="K74" i="124"/>
  <c r="H74" i="124"/>
  <c r="J74" i="124" s="1"/>
  <c r="G74" i="124"/>
  <c r="E74" i="124"/>
  <c r="D74" i="124"/>
  <c r="N73" i="124"/>
  <c r="J73" i="124"/>
  <c r="C73" i="124"/>
  <c r="N72" i="124"/>
  <c r="J72" i="124"/>
  <c r="C72" i="124"/>
  <c r="N71" i="124"/>
  <c r="J71" i="124"/>
  <c r="F71" i="124"/>
  <c r="C71" i="124"/>
  <c r="N70" i="124"/>
  <c r="J70" i="124"/>
  <c r="C70" i="124"/>
  <c r="C74" i="124" s="1"/>
  <c r="D47" i="124"/>
  <c r="C47" i="124"/>
  <c r="F46" i="124"/>
  <c r="E46" i="124"/>
  <c r="D46" i="124"/>
  <c r="D48" i="124" s="1"/>
  <c r="C46" i="124"/>
  <c r="C48" i="124" s="1"/>
  <c r="F45" i="124"/>
  <c r="E45" i="124"/>
  <c r="D45" i="124"/>
  <c r="C45" i="124"/>
  <c r="G44" i="124"/>
  <c r="G43" i="124"/>
  <c r="F42" i="124"/>
  <c r="E42" i="124"/>
  <c r="G41" i="124"/>
  <c r="G42" i="124" s="1"/>
  <c r="G40" i="124"/>
  <c r="G46" i="124" s="1"/>
  <c r="G38" i="124"/>
  <c r="F38" i="124"/>
  <c r="E38" i="124"/>
  <c r="G37" i="124"/>
  <c r="G36" i="124"/>
  <c r="G45" i="124" s="1"/>
  <c r="F25" i="124"/>
  <c r="F47" i="124" s="1"/>
  <c r="E25" i="124"/>
  <c r="E47" i="124" s="1"/>
  <c r="F24" i="124"/>
  <c r="E24" i="124"/>
  <c r="F22" i="124"/>
  <c r="E22" i="124"/>
  <c r="D22" i="124"/>
  <c r="C22" i="124"/>
  <c r="F18" i="124"/>
  <c r="E18" i="124"/>
  <c r="F10" i="124"/>
  <c r="E48" i="124" l="1"/>
  <c r="F48" i="124"/>
  <c r="E26" i="124"/>
  <c r="F26" i="124"/>
  <c r="C27" i="10" l="1"/>
  <c r="C28" i="10"/>
  <c r="C29" i="10"/>
  <c r="C26" i="10"/>
  <c r="D55" i="122"/>
  <c r="D54" i="122"/>
  <c r="D53" i="122"/>
  <c r="D52" i="122"/>
  <c r="D51" i="122"/>
  <c r="D50" i="122"/>
  <c r="D32" i="122"/>
  <c r="D31" i="122"/>
  <c r="D30" i="122"/>
  <c r="D29" i="122"/>
  <c r="D28" i="122"/>
  <c r="D27" i="12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7EB03F-30BA-41EF-A63A-F043D157828B}" keepAlive="1" name="ThisWorkbookDataModel" description="מודל נתונים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F845853C-FDBD-4FF6-AEEA-4E883770C049}" name="WorksheetConnection_גרף מפה!$B$9:$B$15" type="102" refreshedVersion="6" minRefreshableVersion="5">
    <extLst>
      <ext xmlns:x15="http://schemas.microsoft.com/office/spreadsheetml/2010/11/main" uri="{DE250136-89BD-433C-8126-D09CA5730AF9}">
        <x15:connection id="טווח">
          <x15:rangePr sourceName="_xlcn.WorksheetConnection_גרףמפהB9B151"/>
        </x15:connection>
      </ext>
    </extLst>
  </connection>
</connections>
</file>

<file path=xl/sharedStrings.xml><?xml version="1.0" encoding="utf-8"?>
<sst xmlns="http://schemas.openxmlformats.org/spreadsheetml/2006/main" count="189" uniqueCount="134">
  <si>
    <t>ביצוע</t>
  </si>
  <si>
    <t>יעד</t>
  </si>
  <si>
    <t>חודש</t>
  </si>
  <si>
    <t>מוצר 1</t>
  </si>
  <si>
    <t>מוצר 2</t>
  </si>
  <si>
    <t>מוצר 3</t>
  </si>
  <si>
    <t>מוצר</t>
  </si>
  <si>
    <t>מוצר 4</t>
  </si>
  <si>
    <t>מוצר 5</t>
  </si>
  <si>
    <t>מוצר 6</t>
  </si>
  <si>
    <t>יום</t>
  </si>
  <si>
    <t>א</t>
  </si>
  <si>
    <t>ב</t>
  </si>
  <si>
    <t>ג</t>
  </si>
  <si>
    <t>ד</t>
  </si>
  <si>
    <t>ה</t>
  </si>
  <si>
    <t>ו</t>
  </si>
  <si>
    <t>גרף טורים עם יעד קבוע</t>
  </si>
  <si>
    <t>גרף טורים יעד מול ביצוע</t>
  </si>
  <si>
    <t>פער</t>
  </si>
  <si>
    <t>גרף טורים יעד מול ביצוע (יעד רחב יותר)</t>
  </si>
  <si>
    <t>מנהלים</t>
  </si>
  <si>
    <t>ארז</t>
  </si>
  <si>
    <t>נמרוד</t>
  </si>
  <si>
    <t>ליאור</t>
  </si>
  <si>
    <t>שרית</t>
  </si>
  <si>
    <t>איה</t>
  </si>
  <si>
    <t>נוגה</t>
  </si>
  <si>
    <t>גרף טורים עם יעד משתנה</t>
  </si>
  <si>
    <t>גרף קו - עם קו אחד</t>
  </si>
  <si>
    <t>חלק גדול</t>
  </si>
  <si>
    <t>חלק קטן</t>
  </si>
  <si>
    <t>הרבה</t>
  </si>
  <si>
    <t>מעט</t>
  </si>
  <si>
    <t>נתון חשוב</t>
  </si>
  <si>
    <t>התקדמות</t>
  </si>
  <si>
    <t xml:space="preserve">תצוגת הגרף משמאל לימין </t>
  </si>
  <si>
    <t xml:space="preserve">עיצוב תאריכים בצירים </t>
  </si>
  <si>
    <t>אפשר לשנות על סימנוי השנתות</t>
  </si>
  <si>
    <t>גרף קו - עם2 קווים</t>
  </si>
  <si>
    <t>אפשר ביחידות ציר לשים ערך ראשון ואחרון (משל 7 חודשים)</t>
  </si>
  <si>
    <t>גרף קו - עם יעד</t>
  </si>
  <si>
    <t>אחוז</t>
  </si>
  <si>
    <t>תרשימים זעירים -מגמה</t>
  </si>
  <si>
    <t xml:space="preserve">א' ₪ </t>
  </si>
  <si>
    <t>מגמה</t>
  </si>
  <si>
    <t>מזומנים ושווי מזומנים</t>
  </si>
  <si>
    <t>לקוחות וחייבים (בנטרול קשורים)</t>
  </si>
  <si>
    <t>מלאי</t>
  </si>
  <si>
    <t>הלוואות לחברות קשורות</t>
  </si>
  <si>
    <t>השקעות בחברות בנות מוחזקות וקשורות</t>
  </si>
  <si>
    <t>רכוש קבוע (כולל נדל"ן לשימוש)</t>
  </si>
  <si>
    <t>נדלן להשקעה</t>
  </si>
  <si>
    <t>סה"כ נכסים</t>
  </si>
  <si>
    <t>נכסים בנטרול הלוואות לחב' קשורות</t>
  </si>
  <si>
    <t>אשראי ז"ק (לא כולל חלויות)</t>
  </si>
  <si>
    <t xml:space="preserve">ספקים </t>
  </si>
  <si>
    <t>זכאים</t>
  </si>
  <si>
    <t>אשראי ז"א (כולל חלויות)</t>
  </si>
  <si>
    <t xml:space="preserve">הון עצמי </t>
  </si>
  <si>
    <t>(% ממאזן)</t>
  </si>
  <si>
    <t>הון עצמי בנטרול הלוואות לחב, קשורות</t>
  </si>
  <si>
    <t>(% ממאזן) מוחשי</t>
  </si>
  <si>
    <t>מטבלה לגרף</t>
  </si>
  <si>
    <t>2022*</t>
  </si>
  <si>
    <t>הכנסות</t>
  </si>
  <si>
    <t>רווח גולמי</t>
  </si>
  <si>
    <t>שיעור רווח גולמי</t>
  </si>
  <si>
    <t>הכנסות מדמי שכירות</t>
  </si>
  <si>
    <t>27,360 **</t>
  </si>
  <si>
    <t>פחת</t>
  </si>
  <si>
    <t>רווח תפעולי</t>
  </si>
  <si>
    <t>שיעור רווח תפעולי</t>
  </si>
  <si>
    <t>חלק החב' ברווחי חב' מוחזקות</t>
  </si>
  <si>
    <t>רווח נקי</t>
  </si>
  <si>
    <t>שיעור רווח נקי</t>
  </si>
  <si>
    <t>EBITDA</t>
  </si>
  <si>
    <t>יחס חוב ל-EBITDA</t>
  </si>
  <si>
    <t>-</t>
  </si>
  <si>
    <t>יחס חוב ל-EBITDA ללא דמי ניהול</t>
  </si>
  <si>
    <t xml:space="preserve">ערכות סמלים </t>
  </si>
  <si>
    <t xml:space="preserve">לומדה מנדטורית </t>
  </si>
  <si>
    <t xml:space="preserve">לא ביצעו </t>
  </si>
  <si>
    <t xml:space="preserve">לא זומנו </t>
  </si>
  <si>
    <t>זומנו ולא ביצעו</t>
  </si>
  <si>
    <t>דיני תחרות</t>
  </si>
  <si>
    <t>הגנת הפרטיות</t>
  </si>
  <si>
    <t>נוהל פעילות עובדים</t>
  </si>
  <si>
    <t>בטיחות 2021</t>
  </si>
  <si>
    <t>פעילות בניירות ערך</t>
  </si>
  <si>
    <t>הטרדה מינית</t>
  </si>
  <si>
    <t>קוד אתי</t>
  </si>
  <si>
    <t>נגישות</t>
  </si>
  <si>
    <t>סייבר</t>
  </si>
  <si>
    <t>ממוצע לומדות</t>
  </si>
  <si>
    <t xml:space="preserve">מוקד </t>
  </si>
  <si>
    <t>ניקוד</t>
  </si>
  <si>
    <t xml:space="preserve">פריון </t>
  </si>
  <si>
    <t>סגירת מעגל</t>
  </si>
  <si>
    <t>שיעור התייעצות</t>
  </si>
  <si>
    <t xml:space="preserve">יעד </t>
  </si>
  <si>
    <t xml:space="preserve">ביצוע </t>
  </si>
  <si>
    <t>%ביעד</t>
  </si>
  <si>
    <t xml:space="preserve">ניקוד </t>
  </si>
  <si>
    <t>צוות 1</t>
  </si>
  <si>
    <t>צוות 2</t>
  </si>
  <si>
    <t>צוות 3</t>
  </si>
  <si>
    <t>צוות 4</t>
  </si>
  <si>
    <t xml:space="preserve">ממוצע מוקדי </t>
  </si>
  <si>
    <t>להפחית את הגרף</t>
  </si>
  <si>
    <t xml:space="preserve">תוויות נתונים </t>
  </si>
  <si>
    <t>Q1</t>
  </si>
  <si>
    <t>Q2</t>
  </si>
  <si>
    <t>Q3</t>
  </si>
  <si>
    <t>Q4</t>
  </si>
  <si>
    <t xml:space="preserve"> כמות ואחוז</t>
  </si>
  <si>
    <t>נתוניי הכנסות והוצאות</t>
  </si>
  <si>
    <r>
      <t xml:space="preserve">לא קיימת בקרה אפקטיבית על זימון עובדים וביצוע לומדות </t>
    </r>
    <r>
      <rPr>
        <b/>
        <sz val="9"/>
        <color theme="1"/>
        <rFont val="Calibri"/>
        <family val="2"/>
      </rPr>
      <t>(מתוך 4,403 עובדים)</t>
    </r>
  </si>
  <si>
    <t>מכירות</t>
  </si>
  <si>
    <t>יעד מכירות</t>
  </si>
  <si>
    <t>אחוז ביצוע</t>
  </si>
  <si>
    <t>דשבורד של השמחות</t>
  </si>
  <si>
    <t>ספרדשיט שיק</t>
  </si>
  <si>
    <t>דאטה דילייט</t>
  </si>
  <si>
    <t>פיבוט פארטי</t>
  </si>
  <si>
    <t>פיבוט אפטר פארטי</t>
  </si>
  <si>
    <t>סלייסר לחיים טובים יותר</t>
  </si>
  <si>
    <t>התרשים המרשים</t>
  </si>
  <si>
    <t>טאבלו טריקס</t>
  </si>
  <si>
    <t>תייצא לאקסל</t>
  </si>
  <si>
    <t>קווארי קומדי</t>
  </si>
  <si>
    <t>אקסלנט סקילס</t>
  </si>
  <si>
    <t>פונקציה בפאן</t>
  </si>
  <si>
    <t>חגיגת אקסל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</si>
</sst>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mm/yy"/>
    <numFmt numFmtId="165" formatCode="_(* #,##0.00_);_(* \(#,##0.00\);_(* &quot;-&quot;??_);_(@_)"/>
    <numFmt numFmtId="166" formatCode="#,##0.0"/>
    <numFmt numFmtId="167" formatCode="0.0"/>
    <numFmt numFmtId="168" formatCode="[$$-409]#,##0"/>
    <numFmt numFmtId="169" formatCode="B1mmm\-yy"/>
  </numFmts>
  <fonts count="54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9"/>
      <color theme="1"/>
      <name val="Segoe UI Light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1"/>
      <color theme="0"/>
      <name val="Calibri"/>
      <family val="2"/>
    </font>
    <font>
      <sz val="8"/>
      <name val="Calibri"/>
      <family val="2"/>
      <charset val="177"/>
      <scheme val="minor"/>
    </font>
    <font>
      <sz val="10"/>
      <color theme="1" tint="0.34998626667073579"/>
      <name val="Calibri Light"/>
      <family val="2"/>
      <scheme val="major"/>
    </font>
    <font>
      <sz val="24"/>
      <color theme="4" tint="-0.499984740745262"/>
      <name val="Calibri Light"/>
      <family val="2"/>
      <scheme val="major"/>
    </font>
    <font>
      <sz val="14"/>
      <color theme="1" tint="0.34998626667073579"/>
      <name val="Calibri Light"/>
      <family val="2"/>
      <scheme val="major"/>
    </font>
    <font>
      <sz val="11"/>
      <color theme="1"/>
      <name val="Open Sans Hebrew Condensed"/>
    </font>
    <font>
      <sz val="11"/>
      <color theme="0"/>
      <name val="Open Sans Hebrew Condensed"/>
    </font>
    <font>
      <b/>
      <sz val="11"/>
      <name val="Calibri"/>
      <family val="2"/>
    </font>
    <font>
      <sz val="11"/>
      <name val="Calibri"/>
      <family val="2"/>
      <charset val="177"/>
      <scheme val="minor"/>
    </font>
    <font>
      <sz val="11"/>
      <name val="Calibri"/>
      <family val="2"/>
    </font>
    <font>
      <sz val="10"/>
      <color theme="1" tint="0.34998626667073579"/>
      <name val="Tahoma"/>
      <family val="2"/>
    </font>
    <font>
      <b/>
      <sz val="26"/>
      <name val="Open Sans Hebrew Condensed Ligh"/>
    </font>
    <font>
      <sz val="14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1"/>
      <color indexed="50"/>
      <name val="Calibri"/>
      <family val="2"/>
    </font>
    <font>
      <sz val="10"/>
      <name val="Arial"/>
      <family val="2"/>
    </font>
    <font>
      <sz val="8"/>
      <color theme="0" tint="-0.499984740745262"/>
      <name val="Calibri"/>
      <family val="2"/>
    </font>
    <font>
      <sz val="9"/>
      <color theme="0"/>
      <name val="Calibri"/>
      <family val="2"/>
    </font>
    <font>
      <sz val="26"/>
      <name val="Calibri"/>
      <family val="2"/>
    </font>
    <font>
      <b/>
      <sz val="22"/>
      <color theme="0"/>
      <name val="Calibri"/>
      <family val="2"/>
    </font>
    <font>
      <sz val="22"/>
      <color theme="0"/>
      <name val="Calibri"/>
      <family val="2"/>
    </font>
    <font>
      <sz val="22"/>
      <color theme="1"/>
      <name val="Calibri"/>
      <family val="2"/>
    </font>
    <font>
      <b/>
      <sz val="22"/>
      <color theme="1"/>
      <name val="Calibri"/>
      <family val="2"/>
    </font>
    <font>
      <b/>
      <sz val="12"/>
      <color theme="0"/>
      <name val="Calibri"/>
      <family val="2"/>
    </font>
    <font>
      <b/>
      <sz val="10"/>
      <color theme="0"/>
      <name val="Calibri"/>
      <family val="2"/>
    </font>
    <font>
      <b/>
      <sz val="10"/>
      <color theme="0"/>
      <name val="Segoe UI"/>
      <family val="2"/>
    </font>
    <font>
      <b/>
      <sz val="10"/>
      <name val="Calibri"/>
      <family val="2"/>
    </font>
    <font>
      <b/>
      <sz val="12"/>
      <color theme="0"/>
      <name val="Segoe UI"/>
      <family val="2"/>
    </font>
    <font>
      <sz val="12"/>
      <color theme="1"/>
      <name val="Calibri"/>
      <family val="2"/>
      <charset val="177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  <charset val="177"/>
    </font>
    <font>
      <sz val="10"/>
      <color theme="1"/>
      <name val="Segoe UI Light"/>
      <family val="2"/>
    </font>
    <font>
      <sz val="10"/>
      <color theme="1"/>
      <name val="Calibri"/>
      <family val="2"/>
      <charset val="177"/>
      <scheme val="minor"/>
    </font>
    <font>
      <sz val="10"/>
      <color theme="1"/>
      <name val="Calibri"/>
      <family val="2"/>
      <scheme val="minor"/>
    </font>
    <font>
      <b/>
      <sz val="9"/>
      <color rgb="FFC00000"/>
      <name val="Calibri"/>
      <family val="2"/>
    </font>
    <font>
      <b/>
      <sz val="9"/>
      <color theme="1"/>
      <name val="Calibri"/>
      <family val="2"/>
    </font>
    <font>
      <b/>
      <sz val="9"/>
      <color rgb="FFC00000"/>
      <name val="Calibri"/>
      <family val="2"/>
      <scheme val="minor"/>
    </font>
    <font>
      <sz val="9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b/>
      <sz val="9"/>
      <color theme="0"/>
      <name val="Calibri"/>
      <family val="2"/>
    </font>
    <font>
      <b/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theme="4" tint="-0.249977111117893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theme="4" tint="-0.249977111117893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theme="0" tint="-4.9989318521683403E-2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2" tint="-0.749992370372631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/>
      <right style="thin">
        <color theme="0"/>
      </right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 style="thin">
        <color theme="0"/>
      </bottom>
      <diagonal/>
    </border>
    <border>
      <left/>
      <right style="thin">
        <color theme="0"/>
      </right>
      <top style="thin">
        <color theme="0" tint="-0.14993743705557422"/>
      </top>
      <bottom style="thin">
        <color theme="0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/>
      </bottom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3" tint="-0.24994659260841701"/>
      </left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 style="thin">
        <color theme="0"/>
      </right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/>
      <right/>
      <top/>
      <bottom style="thick">
        <color theme="1" tint="0.34998626667073579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5">
    <xf numFmtId="0" fontId="0" fillId="0" borderId="0"/>
    <xf numFmtId="9" fontId="5" fillId="0" borderId="0" applyFont="0" applyFill="0" applyBorder="0" applyAlignment="0" applyProtection="0"/>
    <xf numFmtId="0" fontId="6" fillId="0" borderId="0"/>
    <xf numFmtId="0" fontId="5" fillId="0" borderId="0"/>
    <xf numFmtId="0" fontId="12" fillId="0" borderId="0" applyFill="0" applyBorder="0">
      <alignment vertical="center"/>
    </xf>
    <xf numFmtId="0" fontId="13" fillId="0" borderId="0" applyNumberFormat="0" applyFill="0" applyBorder="0" applyAlignment="0" applyProtection="0"/>
    <xf numFmtId="0" fontId="14" fillId="0" borderId="1" applyNumberFormat="0" applyFill="0" applyProtection="0">
      <alignment vertical="center"/>
    </xf>
    <xf numFmtId="0" fontId="4" fillId="0" borderId="0"/>
    <xf numFmtId="0" fontId="3" fillId="0" borderId="0"/>
    <xf numFmtId="165" fontId="2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9" fontId="7" fillId="0" borderId="0" xfId="1" applyFont="1" applyAlignment="1">
      <alignment horizontal="center"/>
    </xf>
    <xf numFmtId="0" fontId="8" fillId="0" borderId="0" xfId="0" applyFont="1"/>
    <xf numFmtId="0" fontId="16" fillId="4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3" borderId="0" xfId="0" applyFont="1" applyFill="1"/>
    <xf numFmtId="0" fontId="18" fillId="3" borderId="0" xfId="0" applyFont="1" applyFill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9" fontId="1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9" fillId="3" borderId="0" xfId="0" applyFont="1" applyFill="1"/>
    <xf numFmtId="0" fontId="22" fillId="0" borderId="0" xfId="6" applyFont="1" applyFill="1" applyBorder="1" applyAlignment="1" applyProtection="1">
      <alignment horizontal="right" vertical="center"/>
      <protection locked="0"/>
    </xf>
    <xf numFmtId="0" fontId="20" fillId="0" borderId="0" xfId="4" applyFont="1" applyFill="1">
      <alignment vertical="center"/>
    </xf>
    <xf numFmtId="0" fontId="20" fillId="0" borderId="0" xfId="4" applyFont="1" applyFill="1" applyAlignment="1">
      <alignment horizontal="center" vertical="center"/>
    </xf>
    <xf numFmtId="0" fontId="20" fillId="0" borderId="0" xfId="4" applyFont="1" applyFill="1" applyBorder="1">
      <alignment vertical="center"/>
    </xf>
    <xf numFmtId="0" fontId="23" fillId="0" borderId="0" xfId="4" applyFont="1" applyFill="1" applyBorder="1">
      <alignment vertical="center"/>
    </xf>
    <xf numFmtId="0" fontId="8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17" fillId="3" borderId="0" xfId="0" applyFont="1" applyFill="1" applyAlignment="1">
      <alignment horizontal="right" vertical="center"/>
    </xf>
    <xf numFmtId="0" fontId="19" fillId="3" borderId="0" xfId="0" applyFont="1" applyFill="1" applyAlignment="1">
      <alignment horizontal="center" vertical="center"/>
    </xf>
    <xf numFmtId="9" fontId="15" fillId="0" borderId="0" xfId="1" applyFont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27" fillId="4" borderId="0" xfId="0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9" fontId="8" fillId="3" borderId="0" xfId="1" applyFont="1" applyFill="1" applyAlignment="1">
      <alignment horizontal="center" vertical="center"/>
    </xf>
    <xf numFmtId="9" fontId="8" fillId="0" borderId="0" xfId="1" applyFont="1" applyAlignment="1">
      <alignment horizontal="center" vertical="center"/>
    </xf>
    <xf numFmtId="0" fontId="8" fillId="2" borderId="0" xfId="0" applyFont="1" applyFill="1"/>
    <xf numFmtId="0" fontId="0" fillId="2" borderId="0" xfId="0" applyFill="1"/>
    <xf numFmtId="0" fontId="29" fillId="5" borderId="0" xfId="0" applyFont="1" applyFill="1"/>
    <xf numFmtId="0" fontId="30" fillId="5" borderId="0" xfId="0" applyFont="1" applyFill="1"/>
    <xf numFmtId="0" fontId="31" fillId="2" borderId="0" xfId="0" applyFont="1" applyFill="1"/>
    <xf numFmtId="0" fontId="32" fillId="2" borderId="0" xfId="0" applyFont="1" applyFill="1"/>
    <xf numFmtId="0" fontId="0" fillId="0" borderId="0" xfId="0" applyAlignment="1">
      <alignment horizontal="center"/>
    </xf>
    <xf numFmtId="0" fontId="34" fillId="6" borderId="0" xfId="0" applyFont="1" applyFill="1" applyAlignment="1">
      <alignment horizontal="center" vertical="center" wrapText="1" readingOrder="1"/>
    </xf>
    <xf numFmtId="9" fontId="0" fillId="0" borderId="0" xfId="1" applyFont="1"/>
    <xf numFmtId="9" fontId="35" fillId="10" borderId="0" xfId="1" applyFont="1" applyFill="1" applyBorder="1" applyAlignment="1">
      <alignment horizontal="center" vertical="center"/>
    </xf>
    <xf numFmtId="9" fontId="35" fillId="10" borderId="0" xfId="1" applyFont="1" applyFill="1" applyBorder="1" applyAlignment="1">
      <alignment horizontal="center" vertical="center" readingOrder="2"/>
    </xf>
    <xf numFmtId="9" fontId="35" fillId="10" borderId="14" xfId="1" applyFont="1" applyFill="1" applyBorder="1" applyAlignment="1">
      <alignment horizontal="center" vertical="center"/>
    </xf>
    <xf numFmtId="9" fontId="35" fillId="10" borderId="15" xfId="1" applyFont="1" applyFill="1" applyBorder="1" applyAlignment="1">
      <alignment horizontal="center" vertical="center"/>
    </xf>
    <xf numFmtId="0" fontId="33" fillId="13" borderId="16" xfId="0" applyFont="1" applyFill="1" applyBorder="1" applyAlignment="1">
      <alignment horizontal="center" vertical="center"/>
    </xf>
    <xf numFmtId="1" fontId="33" fillId="13" borderId="17" xfId="0" applyNumberFormat="1" applyFont="1" applyFill="1" applyBorder="1" applyAlignment="1">
      <alignment horizontal="center" vertical="center"/>
    </xf>
    <xf numFmtId="167" fontId="37" fillId="13" borderId="18" xfId="1" applyNumberFormat="1" applyFont="1" applyFill="1" applyBorder="1" applyAlignment="1">
      <alignment horizontal="center" vertical="center"/>
    </xf>
    <xf numFmtId="9" fontId="37" fillId="13" borderId="18" xfId="1" applyFont="1" applyFill="1" applyBorder="1" applyAlignment="1">
      <alignment horizontal="center" vertical="center"/>
    </xf>
    <xf numFmtId="1" fontId="37" fillId="13" borderId="17" xfId="1" applyNumberFormat="1" applyFont="1" applyFill="1" applyBorder="1" applyAlignment="1">
      <alignment horizontal="center" vertical="center"/>
    </xf>
    <xf numFmtId="1" fontId="37" fillId="13" borderId="19" xfId="1" applyNumberFormat="1" applyFont="1" applyFill="1" applyBorder="1" applyAlignment="1">
      <alignment horizontal="center" vertical="center"/>
    </xf>
    <xf numFmtId="0" fontId="38" fillId="0" borderId="0" xfId="0" applyFont="1"/>
    <xf numFmtId="0" fontId="23" fillId="0" borderId="0" xfId="4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9" fillId="7" borderId="2" xfId="3" applyFont="1" applyFill="1" applyBorder="1" applyAlignment="1">
      <alignment horizontal="right" vertical="center" readingOrder="2"/>
    </xf>
    <xf numFmtId="3" fontId="39" fillId="7" borderId="2" xfId="3" applyNumberFormat="1" applyFont="1" applyFill="1" applyBorder="1" applyAlignment="1">
      <alignment horizontal="center" vertical="center" readingOrder="2"/>
    </xf>
    <xf numFmtId="0" fontId="39" fillId="3" borderId="2" xfId="3" applyFont="1" applyFill="1" applyBorder="1" applyAlignment="1">
      <alignment horizontal="right" vertical="center" readingOrder="2"/>
    </xf>
    <xf numFmtId="3" fontId="39" fillId="3" borderId="2" xfId="3" applyNumberFormat="1" applyFont="1" applyFill="1" applyBorder="1" applyAlignment="1">
      <alignment horizontal="center" vertical="center" readingOrder="2"/>
    </xf>
    <xf numFmtId="0" fontId="40" fillId="7" borderId="2" xfId="3" applyFont="1" applyFill="1" applyBorder="1" applyAlignment="1">
      <alignment horizontal="right" vertical="center" readingOrder="2"/>
    </xf>
    <xf numFmtId="3" fontId="40" fillId="7" borderId="2" xfId="3" applyNumberFormat="1" applyFont="1" applyFill="1" applyBorder="1" applyAlignment="1">
      <alignment horizontal="center" vertical="center" readingOrder="2"/>
    </xf>
    <xf numFmtId="0" fontId="41" fillId="7" borderId="2" xfId="3" applyFont="1" applyFill="1" applyBorder="1" applyAlignment="1">
      <alignment horizontal="right" vertical="center" readingOrder="2"/>
    </xf>
    <xf numFmtId="9" fontId="41" fillId="7" borderId="2" xfId="3" applyNumberFormat="1" applyFont="1" applyFill="1" applyBorder="1" applyAlignment="1">
      <alignment horizontal="center" vertical="center" readingOrder="2"/>
    </xf>
    <xf numFmtId="0" fontId="40" fillId="3" borderId="3" xfId="3" applyFont="1" applyFill="1" applyBorder="1" applyAlignment="1">
      <alignment horizontal="right" vertical="center" readingOrder="2"/>
    </xf>
    <xf numFmtId="3" fontId="40" fillId="3" borderId="3" xfId="3" applyNumberFormat="1" applyFont="1" applyFill="1" applyBorder="1" applyAlignment="1">
      <alignment horizontal="center" vertical="center" readingOrder="2"/>
    </xf>
    <xf numFmtId="0" fontId="36" fillId="8" borderId="2" xfId="3" applyFont="1" applyFill="1" applyBorder="1" applyAlignment="1">
      <alignment horizontal="right" vertical="center" readingOrder="2"/>
    </xf>
    <xf numFmtId="9" fontId="36" fillId="8" borderId="2" xfId="3" applyNumberFormat="1" applyFont="1" applyFill="1" applyBorder="1" applyAlignment="1">
      <alignment horizontal="center" vertical="center" readingOrder="2"/>
    </xf>
    <xf numFmtId="9" fontId="42" fillId="8" borderId="2" xfId="3" applyNumberFormat="1" applyFont="1" applyFill="1" applyBorder="1" applyAlignment="1">
      <alignment horizontal="center" vertical="center" readingOrder="2"/>
    </xf>
    <xf numFmtId="0" fontId="43" fillId="0" borderId="0" xfId="0" applyFont="1" applyAlignment="1">
      <alignment horizontal="center"/>
    </xf>
    <xf numFmtId="0" fontId="43" fillId="0" borderId="0" xfId="0" applyFont="1"/>
    <xf numFmtId="0" fontId="44" fillId="0" borderId="0" xfId="0" applyFont="1" applyAlignment="1">
      <alignment horizontal="center"/>
    </xf>
    <xf numFmtId="0" fontId="44" fillId="0" borderId="0" xfId="0" applyFont="1"/>
    <xf numFmtId="0" fontId="45" fillId="0" borderId="0" xfId="0" applyFont="1"/>
    <xf numFmtId="9" fontId="39" fillId="7" borderId="2" xfId="1" applyFont="1" applyFill="1" applyBorder="1" applyAlignment="1">
      <alignment horizontal="center" vertical="center" readingOrder="2"/>
    </xf>
    <xf numFmtId="9" fontId="39" fillId="3" borderId="2" xfId="1" applyFont="1" applyFill="1" applyBorder="1" applyAlignment="1">
      <alignment horizontal="center" vertical="center" readingOrder="2"/>
    </xf>
    <xf numFmtId="0" fontId="39" fillId="7" borderId="3" xfId="3" applyFont="1" applyFill="1" applyBorder="1" applyAlignment="1">
      <alignment horizontal="right" vertical="center" readingOrder="2"/>
    </xf>
    <xf numFmtId="3" fontId="39" fillId="7" borderId="3" xfId="3" applyNumberFormat="1" applyFont="1" applyFill="1" applyBorder="1" applyAlignment="1">
      <alignment horizontal="center" vertical="center" readingOrder="2"/>
    </xf>
    <xf numFmtId="0" fontId="39" fillId="8" borderId="4" xfId="3" applyFont="1" applyFill="1" applyBorder="1" applyAlignment="1">
      <alignment horizontal="right" vertical="center" readingOrder="2"/>
    </xf>
    <xf numFmtId="166" fontId="39" fillId="8" borderId="4" xfId="3" applyNumberFormat="1" applyFont="1" applyFill="1" applyBorder="1" applyAlignment="1">
      <alignment horizontal="center" vertical="center" readingOrder="2"/>
    </xf>
    <xf numFmtId="3" fontId="39" fillId="8" borderId="4" xfId="3" applyNumberFormat="1" applyFont="1" applyFill="1" applyBorder="1" applyAlignment="1">
      <alignment horizontal="center" vertical="center" readingOrder="2"/>
    </xf>
    <xf numFmtId="9" fontId="49" fillId="11" borderId="15" xfId="1" applyFont="1" applyFill="1" applyBorder="1" applyAlignment="1">
      <alignment horizontal="center"/>
    </xf>
    <xf numFmtId="9" fontId="49" fillId="3" borderId="15" xfId="1" applyFont="1" applyFill="1" applyBorder="1" applyAlignment="1">
      <alignment horizontal="center"/>
    </xf>
    <xf numFmtId="9" fontId="49" fillId="2" borderId="15" xfId="1" applyFont="1" applyFill="1" applyBorder="1" applyAlignment="1">
      <alignment horizontal="center"/>
    </xf>
    <xf numFmtId="9" fontId="49" fillId="12" borderId="15" xfId="1" applyFont="1" applyFill="1" applyBorder="1" applyAlignment="1">
      <alignment horizontal="center"/>
    </xf>
    <xf numFmtId="0" fontId="51" fillId="11" borderId="13" xfId="0" applyFont="1" applyFill="1" applyBorder="1" applyAlignment="1">
      <alignment horizontal="center"/>
    </xf>
    <xf numFmtId="1" fontId="51" fillId="11" borderId="14" xfId="0" applyNumberFormat="1" applyFont="1" applyFill="1" applyBorder="1" applyAlignment="1">
      <alignment horizontal="center"/>
    </xf>
    <xf numFmtId="0" fontId="9" fillId="11" borderId="0" xfId="0" applyFont="1" applyFill="1" applyAlignment="1">
      <alignment horizontal="center"/>
    </xf>
    <xf numFmtId="1" fontId="9" fillId="11" borderId="0" xfId="0" applyNumberFormat="1" applyFont="1" applyFill="1" applyAlignment="1">
      <alignment horizontal="center"/>
    </xf>
    <xf numFmtId="1" fontId="51" fillId="11" borderId="15" xfId="1" applyNumberFormat="1" applyFont="1" applyFill="1" applyBorder="1" applyAlignment="1">
      <alignment horizontal="center"/>
    </xf>
    <xf numFmtId="9" fontId="9" fillId="11" borderId="0" xfId="0" applyNumberFormat="1" applyFont="1" applyFill="1" applyAlignment="1">
      <alignment horizontal="center"/>
    </xf>
    <xf numFmtId="9" fontId="9" fillId="11" borderId="0" xfId="1" applyFont="1" applyFill="1" applyAlignment="1">
      <alignment horizontal="center"/>
    </xf>
    <xf numFmtId="0" fontId="51" fillId="3" borderId="13" xfId="0" applyFont="1" applyFill="1" applyBorder="1" applyAlignment="1">
      <alignment horizontal="center"/>
    </xf>
    <xf numFmtId="1" fontId="51" fillId="3" borderId="14" xfId="0" applyNumberFormat="1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1" fontId="9" fillId="3" borderId="0" xfId="0" applyNumberFormat="1" applyFont="1" applyFill="1" applyAlignment="1">
      <alignment horizontal="center"/>
    </xf>
    <xf numFmtId="1" fontId="51" fillId="3" borderId="15" xfId="1" applyNumberFormat="1" applyFont="1" applyFill="1" applyBorder="1" applyAlignment="1">
      <alignment horizontal="center"/>
    </xf>
    <xf numFmtId="9" fontId="9" fillId="3" borderId="0" xfId="0" applyNumberFormat="1" applyFont="1" applyFill="1" applyAlignment="1">
      <alignment horizontal="center"/>
    </xf>
    <xf numFmtId="9" fontId="9" fillId="3" borderId="0" xfId="1" applyFont="1" applyFill="1" applyAlignment="1">
      <alignment horizontal="center"/>
    </xf>
    <xf numFmtId="0" fontId="51" fillId="2" borderId="13" xfId="0" applyFont="1" applyFill="1" applyBorder="1" applyAlignment="1">
      <alignment horizontal="center"/>
    </xf>
    <xf numFmtId="1" fontId="51" fillId="2" borderId="14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" fontId="9" fillId="2" borderId="0" xfId="0" applyNumberFormat="1" applyFont="1" applyFill="1" applyAlignment="1">
      <alignment horizontal="center"/>
    </xf>
    <xf numFmtId="1" fontId="51" fillId="2" borderId="15" xfId="1" applyNumberFormat="1" applyFont="1" applyFill="1" applyBorder="1" applyAlignment="1">
      <alignment horizontal="center"/>
    </xf>
    <xf numFmtId="9" fontId="9" fillId="2" borderId="0" xfId="0" applyNumberFormat="1" applyFont="1" applyFill="1" applyAlignment="1">
      <alignment horizontal="center"/>
    </xf>
    <xf numFmtId="9" fontId="9" fillId="2" borderId="0" xfId="1" applyFont="1" applyFill="1" applyAlignment="1">
      <alignment horizontal="center"/>
    </xf>
    <xf numFmtId="0" fontId="51" fillId="12" borderId="13" xfId="0" applyFont="1" applyFill="1" applyBorder="1" applyAlignment="1">
      <alignment horizontal="center"/>
    </xf>
    <xf numFmtId="1" fontId="51" fillId="12" borderId="14" xfId="0" applyNumberFormat="1" applyFont="1" applyFill="1" applyBorder="1" applyAlignment="1">
      <alignment horizontal="center"/>
    </xf>
    <xf numFmtId="0" fontId="9" fillId="12" borderId="0" xfId="0" applyFont="1" applyFill="1" applyAlignment="1">
      <alignment horizontal="center"/>
    </xf>
    <xf numFmtId="1" fontId="9" fillId="12" borderId="0" xfId="0" applyNumberFormat="1" applyFont="1" applyFill="1" applyAlignment="1">
      <alignment horizontal="center"/>
    </xf>
    <xf numFmtId="1" fontId="51" fillId="12" borderId="15" xfId="1" applyNumberFormat="1" applyFont="1" applyFill="1" applyBorder="1" applyAlignment="1">
      <alignment horizontal="center"/>
    </xf>
    <xf numFmtId="9" fontId="9" fillId="12" borderId="0" xfId="0" applyNumberFormat="1" applyFont="1" applyFill="1" applyAlignment="1">
      <alignment horizontal="center"/>
    </xf>
    <xf numFmtId="9" fontId="9" fillId="12" borderId="0" xfId="1" applyFont="1" applyFill="1" applyAlignment="1">
      <alignment horizontal="center"/>
    </xf>
    <xf numFmtId="0" fontId="52" fillId="6" borderId="0" xfId="0" applyFont="1" applyFill="1" applyAlignment="1">
      <alignment horizontal="right" vertical="center" wrapText="1" readingOrder="1"/>
    </xf>
    <xf numFmtId="0" fontId="52" fillId="6" borderId="0" xfId="0" applyFont="1" applyFill="1" applyAlignment="1">
      <alignment horizontal="center" vertical="center" wrapText="1" readingOrder="1"/>
    </xf>
    <xf numFmtId="0" fontId="52" fillId="9" borderId="0" xfId="0" applyFont="1" applyFill="1" applyAlignment="1">
      <alignment horizontal="center" vertical="center" wrapText="1" readingOrder="1"/>
    </xf>
    <xf numFmtId="0" fontId="46" fillId="3" borderId="2" xfId="3" applyFont="1" applyFill="1" applyBorder="1" applyAlignment="1">
      <alignment horizontal="right" vertical="center" readingOrder="2"/>
    </xf>
    <xf numFmtId="9" fontId="46" fillId="3" borderId="2" xfId="1" applyFont="1" applyFill="1" applyBorder="1" applyAlignment="1">
      <alignment horizontal="center" vertical="center" readingOrder="2"/>
    </xf>
    <xf numFmtId="0" fontId="46" fillId="2" borderId="2" xfId="3" applyFont="1" applyFill="1" applyBorder="1" applyAlignment="1">
      <alignment horizontal="right" vertical="center" readingOrder="2"/>
    </xf>
    <xf numFmtId="9" fontId="46" fillId="2" borderId="2" xfId="1" applyFont="1" applyFill="1" applyBorder="1" applyAlignment="1">
      <alignment horizontal="center" vertical="center" readingOrder="2"/>
    </xf>
    <xf numFmtId="0" fontId="47" fillId="2" borderId="2" xfId="3" applyFont="1" applyFill="1" applyBorder="1" applyAlignment="1">
      <alignment horizontal="right" vertical="center" readingOrder="2"/>
    </xf>
    <xf numFmtId="9" fontId="9" fillId="2" borderId="2" xfId="1" applyFont="1" applyFill="1" applyBorder="1" applyAlignment="1">
      <alignment horizontal="center" vertical="center" readingOrder="2"/>
    </xf>
    <xf numFmtId="0" fontId="47" fillId="3" borderId="2" xfId="3" applyFont="1" applyFill="1" applyBorder="1" applyAlignment="1">
      <alignment horizontal="right" vertical="center" readingOrder="2"/>
    </xf>
    <xf numFmtId="9" fontId="9" fillId="3" borderId="2" xfId="1" applyFont="1" applyFill="1" applyBorder="1" applyAlignment="1">
      <alignment horizontal="center" vertical="center" readingOrder="2"/>
    </xf>
    <xf numFmtId="0" fontId="47" fillId="2" borderId="5" xfId="3" applyFont="1" applyFill="1" applyBorder="1" applyAlignment="1">
      <alignment horizontal="right" vertical="center" readingOrder="2"/>
    </xf>
    <xf numFmtId="9" fontId="47" fillId="2" borderId="6" xfId="1" applyFont="1" applyFill="1" applyBorder="1" applyAlignment="1">
      <alignment horizontal="center" vertical="center" readingOrder="2"/>
    </xf>
    <xf numFmtId="9" fontId="47" fillId="2" borderId="7" xfId="1" applyFont="1" applyFill="1" applyBorder="1" applyAlignment="1">
      <alignment horizontal="center" vertical="center" readingOrder="2"/>
    </xf>
    <xf numFmtId="0" fontId="40" fillId="2" borderId="20" xfId="2" applyFont="1" applyFill="1" applyBorder="1" applyAlignment="1">
      <alignment horizontal="right" vertical="center"/>
    </xf>
    <xf numFmtId="168" fontId="40" fillId="2" borderId="20" xfId="2" applyNumberFormat="1" applyFont="1" applyFill="1" applyBorder="1" applyAlignment="1">
      <alignment horizontal="center" vertical="center"/>
    </xf>
    <xf numFmtId="9" fontId="40" fillId="2" borderId="20" xfId="1" applyFont="1" applyFill="1" applyBorder="1" applyAlignment="1">
      <alignment horizontal="center" vertical="center"/>
    </xf>
    <xf numFmtId="0" fontId="41" fillId="2" borderId="21" xfId="2" applyFont="1" applyFill="1" applyBorder="1" applyAlignment="1">
      <alignment horizontal="right" vertical="center"/>
    </xf>
    <xf numFmtId="1" fontId="41" fillId="2" borderId="21" xfId="2" applyNumberFormat="1" applyFont="1" applyFill="1" applyBorder="1" applyAlignment="1">
      <alignment horizontal="center" vertical="center"/>
    </xf>
    <xf numFmtId="9" fontId="41" fillId="2" borderId="21" xfId="1" applyFont="1" applyFill="1" applyBorder="1" applyAlignment="1">
      <alignment horizontal="center" vertical="center"/>
    </xf>
    <xf numFmtId="0" fontId="41" fillId="2" borderId="22" xfId="2" applyFont="1" applyFill="1" applyBorder="1" applyAlignment="1">
      <alignment horizontal="right" vertical="center"/>
    </xf>
    <xf numFmtId="1" fontId="41" fillId="2" borderId="22" xfId="2" applyNumberFormat="1" applyFont="1" applyFill="1" applyBorder="1" applyAlignment="1">
      <alignment horizontal="center" vertical="center"/>
    </xf>
    <xf numFmtId="168" fontId="50" fillId="2" borderId="21" xfId="2" applyNumberFormat="1" applyFont="1" applyFill="1" applyBorder="1" applyAlignment="1">
      <alignment horizontal="right" vertical="center"/>
    </xf>
    <xf numFmtId="0" fontId="1" fillId="0" borderId="0" xfId="12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3" fillId="0" borderId="23" xfId="13" applyFont="1" applyBorder="1" applyAlignment="1">
      <alignment horizontal="center" vertical="center"/>
    </xf>
    <xf numFmtId="169" fontId="39" fillId="0" borderId="22" xfId="12" applyNumberFormat="1" applyFont="1" applyBorder="1" applyAlignment="1">
      <alignment horizontal="center" wrapText="1"/>
    </xf>
    <xf numFmtId="3" fontId="39" fillId="0" borderId="22" xfId="12" applyNumberFormat="1" applyFont="1" applyBorder="1" applyAlignment="1">
      <alignment horizontal="center"/>
    </xf>
    <xf numFmtId="0" fontId="39" fillId="0" borderId="0" xfId="12" applyFont="1" applyAlignment="1">
      <alignment horizontal="center"/>
    </xf>
    <xf numFmtId="9" fontId="0" fillId="0" borderId="0" xfId="14" applyFont="1"/>
    <xf numFmtId="0" fontId="1" fillId="0" borderId="0" xfId="0" applyFont="1" applyAlignment="1">
      <alignment horizontal="left" vertical="center"/>
    </xf>
    <xf numFmtId="0" fontId="28" fillId="0" borderId="0" xfId="5" applyFont="1" applyFill="1" applyAlignment="1" applyProtection="1">
      <alignment horizontal="center" vertical="center"/>
      <protection locked="0"/>
    </xf>
    <xf numFmtId="0" fontId="21" fillId="0" borderId="0" xfId="5" applyFont="1" applyFill="1" applyAlignment="1" applyProtection="1">
      <alignment horizontal="center" vertical="center"/>
      <protection locked="0"/>
    </xf>
    <xf numFmtId="9" fontId="35" fillId="4" borderId="10" xfId="1" applyFont="1" applyFill="1" applyBorder="1" applyAlignment="1">
      <alignment horizontal="center" vertical="center"/>
    </xf>
    <xf numFmtId="9" fontId="35" fillId="4" borderId="12" xfId="1" applyFont="1" applyFill="1" applyBorder="1" applyAlignment="1">
      <alignment horizontal="center" vertical="center"/>
    </xf>
    <xf numFmtId="0" fontId="46" fillId="3" borderId="5" xfId="0" applyFont="1" applyFill="1" applyBorder="1" applyAlignment="1">
      <alignment horizontal="center" vertical="center"/>
    </xf>
    <xf numFmtId="0" fontId="48" fillId="3" borderId="6" xfId="0" applyFont="1" applyFill="1" applyBorder="1" applyAlignment="1">
      <alignment horizontal="center" vertical="center"/>
    </xf>
    <xf numFmtId="0" fontId="48" fillId="3" borderId="7" xfId="0" applyFont="1" applyFill="1" applyBorder="1" applyAlignment="1">
      <alignment horizontal="center" vertical="center"/>
    </xf>
    <xf numFmtId="0" fontId="35" fillId="4" borderId="8" xfId="0" applyFont="1" applyFill="1" applyBorder="1" applyAlignment="1">
      <alignment horizontal="center" vertical="center" wrapText="1"/>
    </xf>
    <xf numFmtId="0" fontId="35" fillId="4" borderId="13" xfId="0" applyFont="1" applyFill="1" applyBorder="1" applyAlignment="1">
      <alignment horizontal="center" vertical="center" wrapText="1"/>
    </xf>
    <xf numFmtId="0" fontId="35" fillId="4" borderId="9" xfId="0" applyFont="1" applyFill="1" applyBorder="1" applyAlignment="1">
      <alignment horizontal="center" vertical="center" wrapText="1"/>
    </xf>
    <xf numFmtId="0" fontId="35" fillId="4" borderId="14" xfId="0" applyFont="1" applyFill="1" applyBorder="1" applyAlignment="1">
      <alignment horizontal="center" vertical="center" wrapText="1"/>
    </xf>
    <xf numFmtId="9" fontId="35" fillId="4" borderId="11" xfId="1" applyFont="1" applyFill="1" applyBorder="1" applyAlignment="1">
      <alignment horizontal="center" vertical="center"/>
    </xf>
  </cellXfs>
  <cellStyles count="15">
    <cellStyle name="Comma 2" xfId="9" xr:uid="{42ADB814-97ED-424D-B70A-F74FBE688590}"/>
    <cellStyle name="Normal" xfId="0" builtinId="0"/>
    <cellStyle name="Normal 11 2" xfId="13" xr:uid="{A6802A41-88C7-44CD-8ED6-5869C1DF0A02}"/>
    <cellStyle name="Normal 2" xfId="2" xr:uid="{00000000-0005-0000-0000-000003000000}"/>
    <cellStyle name="Normal 2 2" xfId="10" xr:uid="{DB494B88-B16E-43DB-8351-FDBAEC8058C7}"/>
    <cellStyle name="Normal 3" xfId="3" xr:uid="{D456E467-C448-486F-85E5-D807B5E3C83C}"/>
    <cellStyle name="Normal 4" xfId="7" xr:uid="{2A30581A-F96D-4A39-B9D0-A01F189BDD5C}"/>
    <cellStyle name="Normal 5" xfId="4" xr:uid="{ECE87D77-8933-4275-8BD9-FE5749B17033}"/>
    <cellStyle name="Normal 6" xfId="8" xr:uid="{8C6B4498-ED8D-42FB-B64A-B51AE61FE9C8}"/>
    <cellStyle name="Normal 7 2" xfId="12" xr:uid="{25D7D224-8350-41A0-B3B3-DBB95C8A9569}"/>
    <cellStyle name="Percent" xfId="1" builtinId="5"/>
    <cellStyle name="Percent 2" xfId="11" xr:uid="{F21E8F73-147C-450C-BEA9-B78C14D7B327}"/>
    <cellStyle name="Percent 3 2" xfId="14" xr:uid="{B0672891-9463-429E-96C8-170CA7C817CB}"/>
    <cellStyle name="כותרת 1 2" xfId="6" xr:uid="{7EADEAAD-E35D-4E0A-A7B9-144A5C280E0A}"/>
    <cellStyle name="כותרת 5" xfId="5" xr:uid="{3408675F-726C-426B-8C0C-C28D92FC825B}"/>
  </cellStyles>
  <dxfs count="20">
    <dxf>
      <font>
        <b/>
        <i val="0"/>
        <color rgb="FF377762"/>
      </font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b/>
        <i val="0"/>
        <sz val="10"/>
        <color auto="1"/>
        <name val="Calibri"/>
        <family val="2"/>
        <scheme val="none"/>
      </font>
    </dxf>
    <dxf>
      <font>
        <sz val="8"/>
        <name val="Calibri Light"/>
        <family val="2"/>
        <scheme val="none"/>
      </font>
      <fill>
        <patternFill>
          <bgColor theme="0" tint="-4.9989318521683403E-2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/>
        <i val="0"/>
        <sz val="10"/>
        <color auto="1"/>
        <name val="Calibri"/>
        <family val="2"/>
        <scheme val="none"/>
      </font>
    </dxf>
    <dxf>
      <font>
        <sz val="8"/>
        <name val="Calibri Light"/>
        <family val="2"/>
        <scheme val="none"/>
      </font>
      <fill>
        <patternFill>
          <bgColor theme="0" tint="-4.9989318521683403E-2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0" tint="-4.9989318521683403E-2"/>
          <bgColor rgb="FFF2F2F2"/>
        </patternFill>
      </fill>
    </dxf>
    <dxf>
      <font>
        <b/>
        <color theme="6" tint="-0.249977111117893"/>
      </font>
    </dxf>
    <dxf>
      <font>
        <b/>
        <color theme="6" tint="-0.249977111117893"/>
      </font>
    </dxf>
    <dxf>
      <font>
        <b/>
        <color theme="6" tint="-0.249977111117893"/>
      </font>
      <border>
        <top style="thin">
          <color theme="6"/>
        </top>
      </border>
    </dxf>
    <dxf>
      <font>
        <b/>
        <color theme="6" tint="-0.249977111117893"/>
      </font>
      <border>
        <bottom style="thin">
          <color theme="6"/>
        </bottom>
      </border>
    </dxf>
    <dxf>
      <font>
        <color theme="6" tint="-0.249977111117893"/>
      </font>
      <border>
        <top style="thin">
          <color theme="6"/>
        </top>
        <bottom style="thin">
          <color theme="6"/>
        </bottom>
      </border>
    </dxf>
    <dxf>
      <font>
        <b/>
        <i val="0"/>
        <sz val="10"/>
        <name val="Calibri Light"/>
        <family val="2"/>
        <scheme val="none"/>
      </font>
    </dxf>
    <dxf>
      <font>
        <u val="none"/>
        <sz val="8"/>
        <name val="Calibri Light"/>
        <family val="2"/>
        <scheme val="none"/>
      </font>
      <fill>
        <patternFill>
          <bgColor rgb="FFEAEAEA"/>
        </patternFill>
      </fill>
      <border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</border>
    </dxf>
  </dxfs>
  <tableStyles count="4" defaultTableStyle="TableStyleMedium2" defaultPivotStyle="PivotStyleLight16">
    <tableStyle name="MY STYELE" pivot="0" table="0" count="9" xr9:uid="{1C15BA16-5604-47F1-8DD8-6E46F97E0252}">
      <tableStyleElement type="wholeTable" dxfId="19"/>
      <tableStyleElement type="headerRow" dxfId="18"/>
    </tableStyle>
    <tableStyle name="table nice looking" pivot="0" count="7" xr9:uid="{B9CD182F-D62B-49D7-902E-F501434A508E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YES" pivot="0" table="0" count="10" xr9:uid="{0A8C8728-ECEA-40A4-A56F-7292D8599E40}">
      <tableStyleElement type="wholeTable" dxfId="10"/>
      <tableStyleElement type="headerRow" dxfId="9"/>
    </tableStyle>
    <tableStyle name="מקצוע לימוד" pivot="0" table="0" count="10" xr9:uid="{C5133306-B4E9-4D94-9F9E-A00A722FEA06}">
      <tableStyleElement type="wholeTable" dxfId="8"/>
      <tableStyleElement type="headerRow" dxfId="7"/>
    </tableStyle>
  </tableStyles>
  <colors>
    <mruColors>
      <color rgb="FF2251FF"/>
      <color rgb="FF000000"/>
      <color rgb="FF9ED318"/>
      <color rgb="FFFFFF00"/>
      <color rgb="FFD9D9D9"/>
      <color rgb="FF00B0F0"/>
      <color rgb="FF006EA4"/>
      <color rgb="FF5B9BD5"/>
      <color rgb="FFFF0000"/>
      <color rgb="FFF2F2F2"/>
    </mruColors>
  </colors>
  <extLst>
    <ext xmlns:x14="http://schemas.microsoft.com/office/spreadsheetml/2009/9/main" uri="{46F421CA-312F-682f-3DD2-61675219B42D}">
      <x14:dxfs count="23">
        <dxf>
          <font>
            <sz val="10"/>
            <name val="Calibri Light"/>
            <family val="2"/>
            <scheme val="none"/>
          </font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sz val="10"/>
            <name val="Calibri Light"/>
            <family val="2"/>
            <scheme val="none"/>
          </font>
        </dxf>
        <dxf>
          <font>
            <sz val="10"/>
            <color theme="0"/>
            <name val="Calibri Light"/>
            <family val="2"/>
            <scheme val="none"/>
          </font>
          <fill>
            <patternFill>
              <bgColor theme="1"/>
            </patternFill>
          </fill>
        </dxf>
        <dxf>
          <font>
            <sz val="10"/>
            <name val="Calibri Light"/>
            <family val="2"/>
            <scheme val="none"/>
          </font>
        </dxf>
        <dxf>
          <font>
            <sz val="10"/>
            <color auto="1"/>
            <name val="Calibri Light"/>
            <family val="2"/>
            <scheme val="none"/>
          </font>
          <fill>
            <patternFill>
              <bgColor theme="0" tint="-0.14996795556505021"/>
            </patternFill>
          </fill>
        </dxf>
        <dxf>
          <font>
            <b/>
            <i val="0"/>
            <sz val="9"/>
            <color theme="0"/>
            <name val="Calibri Light"/>
            <family val="2"/>
            <scheme val="none"/>
          </font>
          <fill>
            <patternFill>
              <bgColor theme="0" tint="-0.34998626667073579"/>
            </patternFill>
          </fill>
        </dxf>
        <dxf>
          <font>
            <sz val="10"/>
            <color theme="0" tint="-0.499984740745262"/>
            <name val="Calibri Light"/>
            <family val="2"/>
            <scheme val="none"/>
          </font>
          <border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</border>
        </dxf>
        <dxf>
          <font>
            <sz val="10"/>
            <color theme="1"/>
            <name val="Calibri Light"/>
            <family val="2"/>
            <scheme val="none"/>
          </font>
          <fill>
            <patternFill>
              <bgColor theme="0" tint="-0.14996795556505021"/>
            </patternFill>
          </fill>
        </dxf>
        <dxf>
          <font>
            <sz val="10"/>
            <name val="Calibri Light"/>
            <family val="2"/>
            <scheme val="none"/>
          </font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sz val="10"/>
            <name val="Calibri Light"/>
            <family val="2"/>
            <scheme val="none"/>
          </font>
        </dxf>
        <dxf>
          <font>
            <sz val="10"/>
            <color theme="0"/>
            <name val="Calibri Light"/>
            <family val="2"/>
            <scheme val="none"/>
          </font>
          <fill>
            <patternFill>
              <bgColor theme="1"/>
            </patternFill>
          </fill>
        </dxf>
        <dxf>
          <font>
            <sz val="10"/>
            <name val="Calibri Light"/>
            <family val="2"/>
            <scheme val="none"/>
          </font>
        </dxf>
        <dxf>
          <font>
            <sz val="10"/>
            <color auto="1"/>
            <name val="Calibri Light"/>
            <family val="2"/>
            <scheme val="none"/>
          </font>
          <fill>
            <patternFill>
              <bgColor theme="0" tint="-0.14996795556505021"/>
            </patternFill>
          </fill>
        </dxf>
        <dxf>
          <font>
            <b/>
            <i val="0"/>
            <sz val="9"/>
            <color theme="0"/>
            <name val="Calibri Light"/>
            <family val="2"/>
            <scheme val="none"/>
          </font>
          <fill>
            <patternFill>
              <bgColor rgb="FF9ED318"/>
            </patternFill>
          </fill>
        </dxf>
        <dxf>
          <font>
            <sz val="10"/>
            <color theme="0" tint="-0.499984740745262"/>
            <name val="Calibri Light"/>
            <family val="2"/>
            <scheme val="none"/>
          </font>
          <border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</border>
        </dxf>
        <dxf>
          <font>
            <sz val="10"/>
            <color theme="1"/>
            <name val="Calibri Light"/>
            <family val="2"/>
            <scheme val="none"/>
          </font>
          <fill>
            <patternFill>
              <bgColor theme="0" tint="-0.14996795556505021"/>
            </patternFill>
          </fill>
        </dxf>
        <dxf>
          <font>
            <sz val="10"/>
          </font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sz val="10"/>
          </font>
        </dxf>
        <dxf>
          <font>
            <sz val="10"/>
            <color theme="0" tint="-0.24994659260841701"/>
          </font>
        </dxf>
        <dxf>
          <font>
            <sz val="10"/>
          </font>
        </dxf>
        <dxf>
          <font>
            <b/>
            <i val="0"/>
            <sz val="9"/>
            <color theme="0"/>
            <name val="Calibri Light"/>
            <family val="2"/>
            <scheme val="none"/>
          </font>
          <fill>
            <patternFill>
              <bgColor rgb="FFDDDDDD"/>
            </patternFill>
          </fill>
        </dxf>
        <dxf>
          <font>
            <b/>
            <i val="0"/>
            <sz val="10"/>
            <color theme="0"/>
            <name val="Calibri Light"/>
            <family val="2"/>
            <scheme val="none"/>
          </font>
          <fill>
            <patternFill>
              <bgColor rgb="FF92D050"/>
            </patternFill>
          </fill>
        </dxf>
        <dxf>
          <font>
            <color theme="0"/>
          </font>
          <fill>
            <patternFill>
              <bgColor theme="1"/>
            </patternFill>
          </fill>
        </dxf>
      </x14:dxfs>
    </ext>
    <ext xmlns:x14="http://schemas.microsoft.com/office/spreadsheetml/2009/9/main" uri="{EB79DEF2-80B8-43e5-95BD-54CBDDF9020C}">
      <x14:slicerStyles defaultSlicerStyle="SlicerStyleLight1">
        <x14:slicerStyle name="MY STYELE">
          <x14:slicerStyleElements>
            <x14:slicerStyleElement type="unselectedItemWithData" dxfId="22"/>
            <x14:slicerStyleElement type="selectedItemWithData" dxfId="21"/>
            <x14:slicerStyleElement type="selectedItemWithNoData" dxfId="20"/>
            <x14:slicerStyleElement type="hoveredUnselectedItemWithData" dxfId="19"/>
            <x14:slicerStyleElement type="hoveredSelectedItemWithData" dxfId="18"/>
            <x14:slicerStyleElement type="hoveredUnselectedItemWithNoData" dxfId="17"/>
            <x14:slicerStyleElement type="hoveredSelectedItemWithNoData" dxfId="16"/>
          </x14:slicerStyleElements>
        </x14:slicerStyle>
        <x14:slicerStyle name="YES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מקצוע לימוד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5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505978419364245E-2"/>
          <c:y val="8.4966666666666649E-2"/>
          <c:w val="0.92898804316127148"/>
          <c:h val="0.752748015873015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'עיצוב גרף '!$B$9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 w="1905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rgbClr val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F6-4694-97C8-3A51FE741942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rgbClr val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F9E-4C5A-BC0B-CFD4E9FA9B1D}"/>
              </c:ext>
            </c:extLst>
          </c:dPt>
          <c:dPt>
            <c:idx val="11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rgbClr val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F6-4694-97C8-3A51FE74194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Tahoma" panose="020B0604030504040204" pitchFamily="34" charset="0"/>
                    <a:cs typeface="Open Sans Hebrew" panose="00000500000000000000" pitchFamily="2" charset="-79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'עיצוב גרף '!$A$10:$A$21</c:f>
              <c:numCache>
                <c:formatCode>mm/yy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'עיצוב גרף '!$B$10:$B$21</c:f>
              <c:numCache>
                <c:formatCode>General</c:formatCode>
                <c:ptCount val="12"/>
                <c:pt idx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  <c:pt idx="4">
                  <c:v>85</c:v>
                </c:pt>
                <c:pt idx="5">
                  <c:v>93</c:v>
                </c:pt>
                <c:pt idx="6">
                  <c:v>79</c:v>
                </c:pt>
                <c:pt idx="7">
                  <c:v>65</c:v>
                </c:pt>
                <c:pt idx="8">
                  <c:v>59</c:v>
                </c:pt>
                <c:pt idx="9">
                  <c:v>53</c:v>
                </c:pt>
                <c:pt idx="10">
                  <c:v>73</c:v>
                </c:pt>
                <c:pt idx="11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DF6-4694-97C8-3A51FE741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9457295"/>
        <c:axId val="79448559"/>
      </c:barChart>
      <c:dateAx>
        <c:axId val="79457295"/>
        <c:scaling>
          <c:orientation val="minMax"/>
        </c:scaling>
        <c:delete val="0"/>
        <c:axPos val="b"/>
        <c:numFmt formatCode="mm/yy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en-US"/>
          </a:p>
        </c:txPr>
        <c:crossAx val="79448559"/>
        <c:crosses val="autoZero"/>
        <c:auto val="1"/>
        <c:lblOffset val="100"/>
        <c:baseTimeUnit val="months"/>
        <c:majorUnit val="1"/>
        <c:majorTimeUnit val="months"/>
      </c:date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505978419364245E-2"/>
          <c:y val="0.22607781282860148"/>
          <c:w val="0.92898804316127148"/>
          <c:h val="0.6519544284093826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numRef>
              <c:f>'עיצוב גרף '!$A$10:$A$21</c:f>
              <c:numCache>
                <c:formatCode>mm/yy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'עיצוב גרף '!$B$10:$B$21</c:f>
              <c:numCache>
                <c:formatCode>General</c:formatCode>
                <c:ptCount val="12"/>
                <c:pt idx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  <c:pt idx="4">
                  <c:v>85</c:v>
                </c:pt>
                <c:pt idx="5">
                  <c:v>93</c:v>
                </c:pt>
                <c:pt idx="6">
                  <c:v>79</c:v>
                </c:pt>
                <c:pt idx="7">
                  <c:v>65</c:v>
                </c:pt>
                <c:pt idx="8">
                  <c:v>59</c:v>
                </c:pt>
                <c:pt idx="9">
                  <c:v>53</c:v>
                </c:pt>
                <c:pt idx="10">
                  <c:v>73</c:v>
                </c:pt>
                <c:pt idx="11">
                  <c:v>86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'עיצוב גרף'!#REF!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8AA-4938-A3F6-95101E935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457295"/>
        <c:axId val="79448559"/>
      </c:barChart>
      <c:dateAx>
        <c:axId val="79457295"/>
        <c:scaling>
          <c:orientation val="maxMin"/>
        </c:scaling>
        <c:delete val="0"/>
        <c:axPos val="b"/>
        <c:numFmt formatCode="mm\-yy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bg1">
                <a:lumMod val="9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en-US"/>
          </a:p>
        </c:txPr>
        <c:crossAx val="79448559"/>
        <c:crosses val="autoZero"/>
        <c:auto val="1"/>
        <c:lblOffset val="100"/>
        <c:baseTimeUnit val="months"/>
        <c:majorUnit val="1"/>
        <c:majorTimeUnit val="months"/>
      </c:dateAx>
      <c:valAx>
        <c:axId val="79448559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505978419364245E-2"/>
          <c:y val="0.22607781282860148"/>
          <c:w val="0.92898804316127148"/>
          <c:h val="0.6519544284093826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numRef>
              <c:f>'עיצוב גרף '!$A$10:$A$21</c:f>
              <c:numCache>
                <c:formatCode>mm/yy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'עיצוב גרף '!$B$10:$B$21</c:f>
              <c:numCache>
                <c:formatCode>General</c:formatCode>
                <c:ptCount val="12"/>
                <c:pt idx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  <c:pt idx="4">
                  <c:v>85</c:v>
                </c:pt>
                <c:pt idx="5">
                  <c:v>93</c:v>
                </c:pt>
                <c:pt idx="6">
                  <c:v>79</c:v>
                </c:pt>
                <c:pt idx="7">
                  <c:v>65</c:v>
                </c:pt>
                <c:pt idx="8">
                  <c:v>59</c:v>
                </c:pt>
                <c:pt idx="9">
                  <c:v>53</c:v>
                </c:pt>
                <c:pt idx="10">
                  <c:v>73</c:v>
                </c:pt>
                <c:pt idx="11">
                  <c:v>86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'עיצוב גרף'!#REF!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2AF-4A32-B5EB-852CAE634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457295"/>
        <c:axId val="79448559"/>
      </c:barChart>
      <c:dateAx>
        <c:axId val="79457295"/>
        <c:scaling>
          <c:orientation val="minMax"/>
        </c:scaling>
        <c:delete val="0"/>
        <c:axPos val="b"/>
        <c:numFmt formatCode="mm\-yy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bg1">
                <a:lumMod val="9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en-US"/>
          </a:p>
        </c:txPr>
        <c:crossAx val="79448559"/>
        <c:crosses val="autoZero"/>
        <c:auto val="1"/>
        <c:lblOffset val="100"/>
        <c:baseTimeUnit val="months"/>
        <c:majorUnit val="1"/>
        <c:majorTimeUnit val="months"/>
      </c:date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505978419364245E-2"/>
          <c:y val="0.22607781282860148"/>
          <c:w val="0.92898804316127148"/>
          <c:h val="0.651954428409382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'עיצוב גרף '!$B$59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numRef>
              <c:f>'עיצוב גרף '!$A$60:$A$71</c:f>
              <c:numCache>
                <c:formatCode>mm/yy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'עיצוב גרף '!$B$60:$B$71</c:f>
              <c:numCache>
                <c:formatCode>General</c:formatCode>
                <c:ptCount val="12"/>
                <c:pt idx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  <c:pt idx="4">
                  <c:v>85</c:v>
                </c:pt>
                <c:pt idx="5">
                  <c:v>93</c:v>
                </c:pt>
                <c:pt idx="6">
                  <c:v>79</c:v>
                </c:pt>
                <c:pt idx="7">
                  <c:v>65</c:v>
                </c:pt>
                <c:pt idx="8">
                  <c:v>59</c:v>
                </c:pt>
                <c:pt idx="9">
                  <c:v>53</c:v>
                </c:pt>
                <c:pt idx="10">
                  <c:v>73</c:v>
                </c:pt>
                <c:pt idx="11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B2-4A66-A04D-D90A6FF69B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457295"/>
        <c:axId val="79448559"/>
      </c:barChart>
      <c:dateAx>
        <c:axId val="79457295"/>
        <c:scaling>
          <c:orientation val="minMax"/>
          <c:max val="44652"/>
          <c:min val="44562"/>
        </c:scaling>
        <c:delete val="0"/>
        <c:axPos val="b"/>
        <c:numFmt formatCode="mm\-yy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en-US"/>
          </a:p>
        </c:txPr>
        <c:crossAx val="79448559"/>
        <c:crosses val="autoZero"/>
        <c:auto val="1"/>
        <c:lblOffset val="100"/>
        <c:baseTimeUnit val="months"/>
        <c:majorUnit val="1"/>
        <c:majorTimeUnit val="months"/>
      </c:date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505978419364245E-2"/>
          <c:y val="0.22607781282860148"/>
          <c:w val="0.92898804316127148"/>
          <c:h val="0.651954428409382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'עיצוב גרף '!$B$59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numRef>
              <c:f>'עיצוב גרף '!$A$60:$A$71</c:f>
              <c:numCache>
                <c:formatCode>mm/yy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'עיצוב גרף '!$B$60:$B$71</c:f>
              <c:numCache>
                <c:formatCode>General</c:formatCode>
                <c:ptCount val="12"/>
                <c:pt idx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  <c:pt idx="4">
                  <c:v>85</c:v>
                </c:pt>
                <c:pt idx="5">
                  <c:v>93</c:v>
                </c:pt>
                <c:pt idx="6">
                  <c:v>79</c:v>
                </c:pt>
                <c:pt idx="7">
                  <c:v>65</c:v>
                </c:pt>
                <c:pt idx="8">
                  <c:v>59</c:v>
                </c:pt>
                <c:pt idx="9">
                  <c:v>53</c:v>
                </c:pt>
                <c:pt idx="10">
                  <c:v>73</c:v>
                </c:pt>
                <c:pt idx="11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78-46C6-9C6E-56C160EA9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457295"/>
        <c:axId val="79448559"/>
      </c:barChart>
      <c:dateAx>
        <c:axId val="79457295"/>
        <c:scaling>
          <c:orientation val="minMax"/>
          <c:max val="44652"/>
          <c:min val="44562"/>
        </c:scaling>
        <c:delete val="0"/>
        <c:axPos val="b"/>
        <c:numFmt formatCode="mm/yyyy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en-US"/>
          </a:p>
        </c:txPr>
        <c:crossAx val="79448559"/>
        <c:crosses val="autoZero"/>
        <c:auto val="1"/>
        <c:lblOffset val="100"/>
        <c:baseTimeUnit val="months"/>
        <c:majorUnit val="1"/>
        <c:majorTimeUnit val="months"/>
      </c:date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505978419364245E-2"/>
          <c:y val="0.22607781282860148"/>
          <c:w val="0.92898804316127148"/>
          <c:h val="0.651954428409382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'עיצוב גרף '!$B$59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9050">
              <a:noFill/>
            </a:ln>
            <a:effectLst/>
          </c:spPr>
          <c:invertIfNegative val="0"/>
          <c:cat>
            <c:numRef>
              <c:f>'עיצוב גרף '!$A$60:$A$71</c:f>
              <c:numCache>
                <c:formatCode>mm/yy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'עיצוב גרף '!$B$60:$B$71</c:f>
              <c:numCache>
                <c:formatCode>General</c:formatCode>
                <c:ptCount val="12"/>
                <c:pt idx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  <c:pt idx="4">
                  <c:v>85</c:v>
                </c:pt>
                <c:pt idx="5">
                  <c:v>93</c:v>
                </c:pt>
                <c:pt idx="6">
                  <c:v>79</c:v>
                </c:pt>
                <c:pt idx="7">
                  <c:v>65</c:v>
                </c:pt>
                <c:pt idx="8">
                  <c:v>59</c:v>
                </c:pt>
                <c:pt idx="9">
                  <c:v>53</c:v>
                </c:pt>
                <c:pt idx="10">
                  <c:v>73</c:v>
                </c:pt>
                <c:pt idx="11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06-4ACB-A6D6-67C4E6C20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457295"/>
        <c:axId val="79448559"/>
      </c:barChart>
      <c:dateAx>
        <c:axId val="79457295"/>
        <c:scaling>
          <c:orientation val="minMax"/>
          <c:max val="44652"/>
          <c:min val="44562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en-US"/>
          </a:p>
        </c:txPr>
        <c:crossAx val="79448559"/>
        <c:crosses val="autoZero"/>
        <c:auto val="1"/>
        <c:lblOffset val="100"/>
        <c:baseTimeUnit val="months"/>
        <c:majorUnit val="1"/>
        <c:majorTimeUnit val="months"/>
      </c:date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505978419364245E-2"/>
          <c:y val="0.22607781282860148"/>
          <c:w val="0.92898804316127148"/>
          <c:h val="0.651954428409382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'עיצוב גרף '!$B$26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83A-4CB4-805D-EED8E4D4CCE2}"/>
              </c:ext>
            </c:extLst>
          </c:dPt>
          <c:dPt>
            <c:idx val="6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83A-4CB4-805D-EED8E4D4CCE2}"/>
              </c:ext>
            </c:extLst>
          </c:dPt>
          <c:dPt>
            <c:idx val="11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83A-4CB4-805D-EED8E4D4CC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'עיצוב גרף '!$A$27:$A$38</c:f>
              <c:numCache>
                <c:formatCode>mm/yy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'עיצוב גרף '!$B$27:$B$38</c:f>
              <c:numCache>
                <c:formatCode>General</c:formatCode>
                <c:ptCount val="12"/>
                <c:pt idx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  <c:pt idx="4">
                  <c:v>85</c:v>
                </c:pt>
                <c:pt idx="5">
                  <c:v>93</c:v>
                </c:pt>
                <c:pt idx="6">
                  <c:v>79</c:v>
                </c:pt>
                <c:pt idx="7">
                  <c:v>65</c:v>
                </c:pt>
                <c:pt idx="8">
                  <c:v>59</c:v>
                </c:pt>
                <c:pt idx="9">
                  <c:v>53</c:v>
                </c:pt>
                <c:pt idx="10">
                  <c:v>73</c:v>
                </c:pt>
                <c:pt idx="11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83A-4CB4-805D-EED8E4D4CC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9457295"/>
        <c:axId val="79448559"/>
      </c:barChart>
      <c:dateAx>
        <c:axId val="79457295"/>
        <c:scaling>
          <c:orientation val="minMax"/>
        </c:scaling>
        <c:delete val="0"/>
        <c:axPos val="b"/>
        <c:numFmt formatCode="mm/yy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en-US"/>
          </a:p>
        </c:txPr>
        <c:crossAx val="79448559"/>
        <c:crosses val="autoZero"/>
        <c:auto val="1"/>
        <c:lblOffset val="100"/>
        <c:baseTimeUnit val="months"/>
        <c:majorUnit val="1"/>
        <c:majorTimeUnit val="months"/>
      </c:date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505978419364245E-2"/>
          <c:y val="0.22607781282860148"/>
          <c:w val="0.92898804316127148"/>
          <c:h val="0.651954428409382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'עיצוב גרף '!$B$26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'עיצוב גרף '!$A$27:$A$38</c:f>
              <c:numCache>
                <c:formatCode>mm/yy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'עיצוב גרף '!$B$27:$B$38</c:f>
              <c:numCache>
                <c:formatCode>General</c:formatCode>
                <c:ptCount val="12"/>
                <c:pt idx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  <c:pt idx="4">
                  <c:v>85</c:v>
                </c:pt>
                <c:pt idx="5">
                  <c:v>93</c:v>
                </c:pt>
                <c:pt idx="6">
                  <c:v>79</c:v>
                </c:pt>
                <c:pt idx="7">
                  <c:v>65</c:v>
                </c:pt>
                <c:pt idx="8">
                  <c:v>59</c:v>
                </c:pt>
                <c:pt idx="9">
                  <c:v>53</c:v>
                </c:pt>
                <c:pt idx="10">
                  <c:v>73</c:v>
                </c:pt>
                <c:pt idx="11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2F-427C-9525-230D822318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9457295"/>
        <c:axId val="79448559"/>
      </c:barChart>
      <c:dateAx>
        <c:axId val="79457295"/>
        <c:scaling>
          <c:orientation val="minMax"/>
        </c:scaling>
        <c:delete val="0"/>
        <c:axPos val="b"/>
        <c:numFmt formatCode="mm/yy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en-US"/>
          </a:p>
        </c:txPr>
        <c:crossAx val="79448559"/>
        <c:crosses val="autoZero"/>
        <c:auto val="1"/>
        <c:lblOffset val="100"/>
        <c:baseTimeUnit val="months"/>
        <c:majorUnit val="1"/>
        <c:majorTimeUnit val="months"/>
      </c:date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5505978419364245E-2"/>
          <c:y val="0.22607781282860148"/>
          <c:w val="0.92898804316127148"/>
          <c:h val="0.65195442840938267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ysClr val="windowText" lastClr="000000"/>
              </a:solidFill>
              <a:ln w="6350">
                <a:solidFill>
                  <a:schemeClr val="tx1"/>
                </a:solidFill>
              </a:ln>
              <a:effectLst/>
            </c:spPr>
          </c:marker>
          <c:dPt>
            <c:idx val="4"/>
            <c:marker>
              <c:symbol val="circle"/>
              <c:size val="7"/>
              <c:spPr>
                <a:solidFill>
                  <a:sysClr val="windowText" lastClr="000000"/>
                </a:solidFill>
                <a:ln w="6350">
                  <a:solidFill>
                    <a:sysClr val="windowText" lastClr="000000"/>
                  </a:solidFill>
                  <a:prstDash val="sysDash"/>
                </a:ln>
                <a:effectLst/>
              </c:spPr>
            </c:marker>
            <c:bubble3D val="0"/>
            <c:spPr>
              <a:ln w="19050" cap="rnd">
                <a:solidFill>
                  <a:sysClr val="windowText" lastClr="000000"/>
                </a:solidFill>
                <a:prstDash val="sys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563-4D93-B46C-F46D8D823C34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5"/>
              <c:pt idx="0">
                <c:v>2018</c:v>
              </c:pt>
              <c:pt idx="1">
                <c:v>2019</c:v>
              </c:pt>
              <c:pt idx="2">
                <c:v>2020</c:v>
              </c:pt>
              <c:pt idx="3">
                <c:v>2021</c:v>
              </c:pt>
              <c:pt idx="4">
                <c:v>2022*</c:v>
              </c:pt>
            </c:strLit>
          </c:cat>
          <c:val>
            <c:numLit>
              <c:formatCode>General</c:formatCode>
              <c:ptCount val="5"/>
              <c:pt idx="0">
                <c:v>504134</c:v>
              </c:pt>
              <c:pt idx="1">
                <c:v>493478</c:v>
              </c:pt>
              <c:pt idx="2">
                <c:v>547240</c:v>
              </c:pt>
              <c:pt idx="3">
                <c:v>511157</c:v>
              </c:pt>
              <c:pt idx="4">
                <c:v>505112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2-D563-4D93-B46C-F46D8D823C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79448559"/>
        <c:crosses val="autoZero"/>
        <c:auto val="1"/>
        <c:lblAlgn val="ctr"/>
        <c:lblOffset val="100"/>
        <c:tickLblSkip val="1"/>
        <c:noMultiLvlLbl val="0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160366636413439E-2"/>
          <c:y val="0.18648400376402519"/>
          <c:w val="0.93367490862707581"/>
          <c:h val="0.5828649234887937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'סטטוס חודשי'!$C$10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002060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A19-4F3E-A8D6-052AB70CCA6F}"/>
              </c:ext>
            </c:extLst>
          </c:dPt>
          <c:dPt>
            <c:idx val="12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A19-4F3E-A8D6-052AB70CCA6F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A19-4F3E-A8D6-052AB70CCA6F}"/>
              </c:ext>
            </c:extLst>
          </c:dPt>
          <c:dLbls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A19-4F3E-A8D6-052AB70CCA6F}"/>
                </c:ext>
              </c:extLst>
            </c:dLbl>
            <c:dLbl>
              <c:idx val="1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A19-4F3E-A8D6-052AB70CCA6F}"/>
                </c:ext>
              </c:extLst>
            </c:dLbl>
            <c:dLbl>
              <c:idx val="1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A19-4F3E-A8D6-052AB70CCA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'סטטוס חודשי'!$B$11:$B$24</c:f>
              <c:numCache>
                <c:formatCode>B1mmm\-yy</c:formatCode>
                <c:ptCount val="14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2">
                  <c:v>44866</c:v>
                </c:pt>
                <c:pt idx="13">
                  <c:v>45231</c:v>
                </c:pt>
              </c:numCache>
            </c:numRef>
          </c:cat>
          <c:val>
            <c:numRef>
              <c:f>'סטטוס חודשי'!$C$11:$C$24</c:f>
              <c:numCache>
                <c:formatCode>#,##0</c:formatCode>
                <c:ptCount val="14"/>
                <c:pt idx="0">
                  <c:v>3749.2350000000001</c:v>
                </c:pt>
                <c:pt idx="1">
                  <c:v>4272.53</c:v>
                </c:pt>
                <c:pt idx="2">
                  <c:v>5613.1949999999997</c:v>
                </c:pt>
                <c:pt idx="3">
                  <c:v>4302.96</c:v>
                </c:pt>
                <c:pt idx="4">
                  <c:v>5721.24</c:v>
                </c:pt>
                <c:pt idx="5">
                  <c:v>4739.28</c:v>
                </c:pt>
                <c:pt idx="6">
                  <c:v>4923.5649999999996</c:v>
                </c:pt>
                <c:pt idx="7">
                  <c:v>5397.3450000000003</c:v>
                </c:pt>
                <c:pt idx="8">
                  <c:v>5628.63</c:v>
                </c:pt>
                <c:pt idx="9">
                  <c:v>5909.0249999999996</c:v>
                </c:pt>
                <c:pt idx="10">
                  <c:v>5235</c:v>
                </c:pt>
                <c:pt idx="12">
                  <c:v>4687</c:v>
                </c:pt>
                <c:pt idx="13">
                  <c:v>5235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A19-4F3E-A8D6-052AB70CC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919487600"/>
        <c:axId val="122913940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'סטטוס חודשי'!$D$10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bg1">
                      <a:lumMod val="95000"/>
                    </a:schemeClr>
                  </a:solidFill>
                  <a:ln>
                    <a:solidFill>
                      <a:schemeClr val="tx1"/>
                    </a:solidFill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'סטטוס חודשי'!$B$11:$B$24</c15:sqref>
                        </c15:formulaRef>
                      </c:ext>
                    </c:extLst>
                    <c:numCache>
                      <c:formatCode>B1mmm\-yy</c:formatCode>
                      <c:ptCount val="14"/>
                      <c:pt idx="0">
                        <c:v>44927</c:v>
                      </c:pt>
                      <c:pt idx="1">
                        <c:v>44958</c:v>
                      </c:pt>
                      <c:pt idx="2">
                        <c:v>44986</c:v>
                      </c:pt>
                      <c:pt idx="3">
                        <c:v>45017</c:v>
                      </c:pt>
                      <c:pt idx="4">
                        <c:v>45047</c:v>
                      </c:pt>
                      <c:pt idx="5">
                        <c:v>45078</c:v>
                      </c:pt>
                      <c:pt idx="6">
                        <c:v>45108</c:v>
                      </c:pt>
                      <c:pt idx="7">
                        <c:v>45139</c:v>
                      </c:pt>
                      <c:pt idx="8">
                        <c:v>45170</c:v>
                      </c:pt>
                      <c:pt idx="9">
                        <c:v>45200</c:v>
                      </c:pt>
                      <c:pt idx="10">
                        <c:v>45231</c:v>
                      </c:pt>
                      <c:pt idx="12">
                        <c:v>44866</c:v>
                      </c:pt>
                      <c:pt idx="13">
                        <c:v>45231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'סטטוס חודשי'!$D$11:$D$24</c15:sqref>
                        </c15:formulaRef>
                      </c:ext>
                    </c:extLst>
                    <c:numCache>
                      <c:formatCode>General</c:formatCode>
                      <c:ptCount val="1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7-2A19-4F3E-A8D6-052AB70CCA6F}"/>
                  </c:ext>
                </c:extLst>
              </c15:ser>
            </c15:filteredBarSeries>
          </c:ext>
        </c:extLst>
      </c:barChart>
      <c:lineChart>
        <c:grouping val="percentStack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6623952"/>
        <c:axId val="43003616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'סטטוס חודשי'!$E$10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bg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'סטטוס חודשי'!$B$11:$B$24</c15:sqref>
                        </c15:formulaRef>
                      </c:ext>
                    </c:extLst>
                    <c:numCache>
                      <c:formatCode>B1mmm\-yy</c:formatCode>
                      <c:ptCount val="14"/>
                      <c:pt idx="0">
                        <c:v>44927</c:v>
                      </c:pt>
                      <c:pt idx="1">
                        <c:v>44958</c:v>
                      </c:pt>
                      <c:pt idx="2">
                        <c:v>44986</c:v>
                      </c:pt>
                      <c:pt idx="3">
                        <c:v>45017</c:v>
                      </c:pt>
                      <c:pt idx="4">
                        <c:v>45047</c:v>
                      </c:pt>
                      <c:pt idx="5">
                        <c:v>45078</c:v>
                      </c:pt>
                      <c:pt idx="6">
                        <c:v>45108</c:v>
                      </c:pt>
                      <c:pt idx="7">
                        <c:v>45139</c:v>
                      </c:pt>
                      <c:pt idx="8">
                        <c:v>45170</c:v>
                      </c:pt>
                      <c:pt idx="9">
                        <c:v>45200</c:v>
                      </c:pt>
                      <c:pt idx="10">
                        <c:v>45231</c:v>
                      </c:pt>
                      <c:pt idx="12">
                        <c:v>44866</c:v>
                      </c:pt>
                      <c:pt idx="13">
                        <c:v>45231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'סטטוס חודשי'!$E$11:$E$23</c15:sqref>
                        </c15:formulaRef>
                      </c:ext>
                    </c:extLst>
                    <c:numCache>
                      <c:formatCode>General</c:formatCode>
                      <c:ptCount val="1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8-2A19-4F3E-A8D6-052AB70CCA6F}"/>
                  </c:ext>
                </c:extLst>
              </c15:ser>
            </c15:filteredLineSeries>
          </c:ext>
        </c:extLst>
      </c:lineChart>
      <c:catAx>
        <c:axId val="919487600"/>
        <c:scaling>
          <c:orientation val="minMax"/>
        </c:scaling>
        <c:delete val="0"/>
        <c:axPos val="b"/>
        <c:numFmt formatCode="B1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229139408"/>
        <c:crosses val="autoZero"/>
        <c:auto val="0"/>
        <c:lblAlgn val="ctr"/>
        <c:lblOffset val="100"/>
        <c:noMultiLvlLbl val="0"/>
      </c:catAx>
      <c:valAx>
        <c:axId val="12291394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b Jabutinski HebEng" panose="00000500000000000000" pitchFamily="50" charset="-79"/>
                <a:ea typeface="+mn-ea"/>
                <a:cs typeface="Fb Jabutinski HebEng" panose="00000500000000000000" pitchFamily="50" charset="-79"/>
              </a:defRPr>
            </a:pPr>
            <a:endParaRPr lang="en-US"/>
          </a:p>
        </c:txPr>
        <c:crossAx val="919487600"/>
        <c:crosses val="autoZero"/>
        <c:crossBetween val="between"/>
      </c:valAx>
      <c:valAx>
        <c:axId val="43003616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6623952"/>
        <c:crosses val="max"/>
        <c:crossBetween val="between"/>
      </c:valAx>
      <c:catAx>
        <c:axId val="806623952"/>
        <c:scaling>
          <c:orientation val="minMax"/>
        </c:scaling>
        <c:delete val="1"/>
        <c:axPos val="b"/>
        <c:numFmt formatCode="B1mmm\-yy" sourceLinked="1"/>
        <c:majorTickMark val="out"/>
        <c:minorTickMark val="none"/>
        <c:tickLblPos val="nextTo"/>
        <c:crossAx val="430036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505978419364245E-2"/>
          <c:y val="0.22607781282860148"/>
          <c:w val="0.92898804316127148"/>
          <c:h val="0.59508788897925691"/>
        </c:manualLayout>
      </c:layout>
      <c:lineChart>
        <c:grouping val="standard"/>
        <c:varyColors val="0"/>
        <c:ser>
          <c:idx val="0"/>
          <c:order val="0"/>
          <c:tx>
            <c:strRef>
              <c:f>'גרף קו'!$B$9</c:f>
              <c:strCache>
                <c:ptCount val="1"/>
                <c:pt idx="0">
                  <c:v>ביצוע</c:v>
                </c:pt>
              </c:strCache>
            </c:strRef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bg1"/>
              </a:solidFill>
              <a:ln w="6350">
                <a:solidFill>
                  <a:schemeClr val="tx1"/>
                </a:solidFill>
              </a:ln>
              <a:effectLst/>
            </c:spPr>
          </c:marker>
          <c:cat>
            <c:numRef>
              <c:f>'גרף קו'!$A$10:$A$21</c:f>
              <c:numCache>
                <c:formatCode>mm/yy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'גרף קו'!$B$10:$B$21</c:f>
              <c:numCache>
                <c:formatCode>General</c:formatCode>
                <c:ptCount val="12"/>
                <c:pt idx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  <c:pt idx="4">
                  <c:v>85</c:v>
                </c:pt>
                <c:pt idx="5">
                  <c:v>93</c:v>
                </c:pt>
                <c:pt idx="6">
                  <c:v>79</c:v>
                </c:pt>
                <c:pt idx="7">
                  <c:v>65</c:v>
                </c:pt>
                <c:pt idx="8">
                  <c:v>59</c:v>
                </c:pt>
                <c:pt idx="9">
                  <c:v>53</c:v>
                </c:pt>
                <c:pt idx="10">
                  <c:v>73</c:v>
                </c:pt>
                <c:pt idx="11">
                  <c:v>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CC4-42E5-9C03-B745BF5969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dateAx>
        <c:axId val="79457295"/>
        <c:scaling>
          <c:orientation val="minMax"/>
        </c:scaling>
        <c:delete val="0"/>
        <c:axPos val="b"/>
        <c:numFmt formatCode="mm/yy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20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en-US"/>
          </a:p>
        </c:txPr>
        <c:crossAx val="79448559"/>
        <c:crosses val="autoZero"/>
        <c:auto val="1"/>
        <c:lblOffset val="100"/>
        <c:baseTimeUnit val="months"/>
        <c:majorUnit val="11"/>
        <c:majorTimeUnit val="months"/>
      </c:date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684228495828268E-2"/>
          <c:y val="6.8349106203995799E-2"/>
          <c:w val="0.92898804316127148"/>
          <c:h val="0.81176745199340206"/>
        </c:manualLayout>
      </c:layout>
      <c:lineChart>
        <c:grouping val="standard"/>
        <c:varyColors val="0"/>
        <c:ser>
          <c:idx val="0"/>
          <c:order val="0"/>
          <c:tx>
            <c:strRef>
              <c:f>'גרף קו'!$B$9</c:f>
              <c:strCache>
                <c:ptCount val="1"/>
                <c:pt idx="0">
                  <c:v>ביצוע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9"/>
            <c:spPr>
              <a:solidFill>
                <a:schemeClr val="bg1">
                  <a:lumMod val="95000"/>
                </a:schemeClr>
              </a:solidFill>
              <a:ln w="6350">
                <a:solidFill>
                  <a:schemeClr val="tx1"/>
                </a:solidFill>
              </a:ln>
              <a:effectLst/>
            </c:spPr>
          </c:marker>
          <c:cat>
            <c:numRef>
              <c:f>'גרף קו'!$A$10:$A$21</c:f>
              <c:numCache>
                <c:formatCode>mm/yy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'גרף קו'!$B$10:$B$21</c:f>
              <c:numCache>
                <c:formatCode>General</c:formatCode>
                <c:ptCount val="12"/>
                <c:pt idx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  <c:pt idx="4">
                  <c:v>85</c:v>
                </c:pt>
                <c:pt idx="5">
                  <c:v>93</c:v>
                </c:pt>
                <c:pt idx="6">
                  <c:v>79</c:v>
                </c:pt>
                <c:pt idx="7">
                  <c:v>65</c:v>
                </c:pt>
                <c:pt idx="8">
                  <c:v>59</c:v>
                </c:pt>
                <c:pt idx="9">
                  <c:v>53</c:v>
                </c:pt>
                <c:pt idx="10">
                  <c:v>73</c:v>
                </c:pt>
                <c:pt idx="11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0B-4507-9315-391484558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dropLines>
        <c:marker val="1"/>
        <c:smooth val="0"/>
        <c:axId val="79457295"/>
        <c:axId val="79448559"/>
      </c:lineChart>
      <c:dateAx>
        <c:axId val="79457295"/>
        <c:scaling>
          <c:orientation val="minMax"/>
        </c:scaling>
        <c:delete val="0"/>
        <c:axPos val="b"/>
        <c:numFmt formatCode="mm/yy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20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en-US"/>
          </a:p>
        </c:txPr>
        <c:crossAx val="79448559"/>
        <c:crosses val="autoZero"/>
        <c:auto val="1"/>
        <c:lblOffset val="100"/>
        <c:baseTimeUnit val="months"/>
        <c:majorUnit val="11"/>
        <c:majorTimeUnit val="months"/>
      </c:date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882574163236114E-2"/>
          <c:y val="9.3632958801498134E-2"/>
          <c:w val="0.888194355174308"/>
          <c:h val="0.75027278893509097"/>
        </c:manualLayout>
      </c:layout>
      <c:lineChart>
        <c:grouping val="standard"/>
        <c:varyColors val="0"/>
        <c:ser>
          <c:idx val="0"/>
          <c:order val="0"/>
          <c:tx>
            <c:strRef>
              <c:f>'גרף קו'!$B$39</c:f>
              <c:strCache>
                <c:ptCount val="1"/>
                <c:pt idx="0">
                  <c:v>מוצר 1</c:v>
                </c:pt>
              </c:strCache>
            </c:strRef>
          </c:tx>
          <c:spPr>
            <a:ln w="1270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3AF-460D-8222-56F2C32C26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Tahoma" panose="020B0604030504040204" pitchFamily="34" charset="0"/>
                    <a:cs typeface="Open Sans Hebrew" panose="00000500000000000000" pitchFamily="2" charset="-79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'גרף קו'!$A$40:$A$51</c:f>
              <c:numCache>
                <c:formatCode>mm/yy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'גרף קו'!$B$40:$B$51</c:f>
              <c:numCache>
                <c:formatCode>General</c:formatCode>
                <c:ptCount val="12"/>
                <c:pt idx="0">
                  <c:v>100</c:v>
                </c:pt>
                <c:pt idx="1">
                  <c:v>84</c:v>
                </c:pt>
                <c:pt idx="2">
                  <c:v>99</c:v>
                </c:pt>
                <c:pt idx="3">
                  <c:v>103</c:v>
                </c:pt>
                <c:pt idx="4">
                  <c:v>117</c:v>
                </c:pt>
                <c:pt idx="5">
                  <c:v>138</c:v>
                </c:pt>
                <c:pt idx="6">
                  <c:v>150</c:v>
                </c:pt>
                <c:pt idx="7">
                  <c:v>169</c:v>
                </c:pt>
                <c:pt idx="8">
                  <c:v>182</c:v>
                </c:pt>
                <c:pt idx="9">
                  <c:v>203</c:v>
                </c:pt>
                <c:pt idx="10">
                  <c:v>218</c:v>
                </c:pt>
                <c:pt idx="11">
                  <c:v>247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36A-425A-B006-E5160A4B4F44}"/>
            </c:ext>
          </c:extLst>
        </c:ser>
        <c:ser>
          <c:idx val="1"/>
          <c:order val="1"/>
          <c:tx>
            <c:strRef>
              <c:f>'גרף קו'!$C$39</c:f>
              <c:strCache>
                <c:ptCount val="1"/>
                <c:pt idx="0">
                  <c:v>מוצר 2</c:v>
                </c:pt>
              </c:strCache>
            </c:strRef>
          </c:tx>
          <c:spPr>
            <a:ln w="12700" cap="rnd">
              <a:solidFill>
                <a:srgbClr val="2251FF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3AF-460D-8222-56F2C32C26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1" i="0" u="none" strike="noStrike" kern="1200" baseline="0">
                    <a:solidFill>
                      <a:srgbClr val="2251FF"/>
                    </a:solidFill>
                    <a:latin typeface="+mn-lt"/>
                    <a:ea typeface="Tahoma" panose="020B0604030504040204" pitchFamily="34" charset="0"/>
                    <a:cs typeface="Open Sans Hebrew" panose="00000500000000000000" pitchFamily="2" charset="-79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'גרף קו'!$A$40:$A$51</c:f>
              <c:numCache>
                <c:formatCode>mm/yy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'גרף קו'!$C$40:$C$51</c:f>
              <c:numCache>
                <c:formatCode>General</c:formatCode>
                <c:ptCount val="12"/>
                <c:pt idx="0">
                  <c:v>200</c:v>
                </c:pt>
                <c:pt idx="1">
                  <c:v>210</c:v>
                </c:pt>
                <c:pt idx="2">
                  <c:v>220</c:v>
                </c:pt>
                <c:pt idx="3">
                  <c:v>220</c:v>
                </c:pt>
                <c:pt idx="4">
                  <c:v>225</c:v>
                </c:pt>
                <c:pt idx="5">
                  <c:v>250</c:v>
                </c:pt>
                <c:pt idx="6">
                  <c:v>250</c:v>
                </c:pt>
                <c:pt idx="7">
                  <c:v>260</c:v>
                </c:pt>
                <c:pt idx="8">
                  <c:v>260</c:v>
                </c:pt>
                <c:pt idx="9">
                  <c:v>290</c:v>
                </c:pt>
                <c:pt idx="10">
                  <c:v>290</c:v>
                </c:pt>
                <c:pt idx="11">
                  <c:v>290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36A-425A-B006-E5160A4B4F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457295"/>
        <c:axId val="79448559"/>
      </c:lineChart>
      <c:dateAx>
        <c:axId val="79457295"/>
        <c:scaling>
          <c:orientation val="minMax"/>
        </c:scaling>
        <c:delete val="0"/>
        <c:axPos val="b"/>
        <c:numFmt formatCode="mm/yy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10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en-US"/>
          </a:p>
        </c:txPr>
        <c:crossAx val="79448559"/>
        <c:crosses val="autoZero"/>
        <c:auto val="1"/>
        <c:lblOffset val="100"/>
        <c:baseTimeUnit val="months"/>
      </c:dateAx>
      <c:valAx>
        <c:axId val="79448559"/>
        <c:scaling>
          <c:orientation val="minMax"/>
          <c:min val="30"/>
        </c:scaling>
        <c:delete val="0"/>
        <c:axPos val="l"/>
        <c:numFmt formatCode="General" sourceLinked="1"/>
        <c:majorTickMark val="none"/>
        <c:minorTickMark val="none"/>
        <c:tickLblPos val="none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4572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804539474217248E-2"/>
          <c:y val="6.2590531132404731E-2"/>
          <c:w val="0.8970622055552403"/>
          <c:h val="0.78427100400677963"/>
        </c:manualLayout>
      </c:layout>
      <c:lineChart>
        <c:grouping val="standard"/>
        <c:varyColors val="0"/>
        <c:ser>
          <c:idx val="0"/>
          <c:order val="0"/>
          <c:tx>
            <c:strRef>
              <c:f>'גרף קו'!$B$57</c:f>
              <c:strCache>
                <c:ptCount val="1"/>
                <c:pt idx="0">
                  <c:v>ביצוע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12700">
                <a:solidFill>
                  <a:sysClr val="windowText" lastClr="000000"/>
                </a:solidFill>
              </a:ln>
              <a:effectLst/>
            </c:spPr>
          </c:marker>
          <c:cat>
            <c:numRef>
              <c:f>'גרף קו'!$A$58:$A$69</c:f>
              <c:numCache>
                <c:formatCode>mm/yy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'גרף קו'!$B$58:$B$69</c:f>
              <c:numCache>
                <c:formatCode>General</c:formatCode>
                <c:ptCount val="12"/>
                <c:pt idx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  <c:pt idx="4">
                  <c:v>85</c:v>
                </c:pt>
                <c:pt idx="5">
                  <c:v>93</c:v>
                </c:pt>
                <c:pt idx="6">
                  <c:v>79</c:v>
                </c:pt>
                <c:pt idx="7">
                  <c:v>65</c:v>
                </c:pt>
                <c:pt idx="8">
                  <c:v>59</c:v>
                </c:pt>
                <c:pt idx="9">
                  <c:v>53</c:v>
                </c:pt>
                <c:pt idx="10">
                  <c:v>73</c:v>
                </c:pt>
                <c:pt idx="11">
                  <c:v>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96B-4906-8F67-E013F95D3E64}"/>
            </c:ext>
          </c:extLst>
        </c:ser>
        <c:ser>
          <c:idx val="1"/>
          <c:order val="1"/>
          <c:tx>
            <c:strRef>
              <c:f>'גרף קו'!$C$57</c:f>
              <c:strCache>
                <c:ptCount val="1"/>
                <c:pt idx="0">
                  <c:v>יעד</c:v>
                </c:pt>
              </c:strCache>
            </c:strRef>
          </c:tx>
          <c:spPr>
            <a:ln w="12700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2E-4894-9F5E-6C085BF1F4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'גרף קו'!$A$58:$A$69</c:f>
              <c:numCache>
                <c:formatCode>mm/yy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'גרף קו'!$C$58:$C$69</c:f>
              <c:numCache>
                <c:formatCode>General</c:formatCode>
                <c:ptCount val="12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6B-4906-8F67-E013F95D3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dateAx>
        <c:axId val="79457295"/>
        <c:scaling>
          <c:orientation val="minMax"/>
        </c:scaling>
        <c:delete val="0"/>
        <c:axPos val="b"/>
        <c:numFmt formatCode="mm/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10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en-US"/>
          </a:p>
        </c:txPr>
        <c:crossAx val="79448559"/>
        <c:crosses val="autoZero"/>
        <c:auto val="1"/>
        <c:lblOffset val="100"/>
        <c:baseTimeUnit val="months"/>
      </c:date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27904977696548"/>
          <c:y val="6.4181881111014957E-2"/>
          <c:w val="0.83578458248274523"/>
          <c:h val="0.877984482708892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'גרף שורות'!$B$10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E53-4A9E-AED9-205B5D4DC410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442-4CDF-8F9A-E4F79F4E2593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7F7-465E-A746-41513F24A1E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1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'גרף שורות'!$A$11:$A$16</c:f>
              <c:strCache>
                <c:ptCount val="6"/>
                <c:pt idx="0">
                  <c:v>נוגה</c:v>
                </c:pt>
                <c:pt idx="1">
                  <c:v>איה</c:v>
                </c:pt>
                <c:pt idx="2">
                  <c:v>שרית</c:v>
                </c:pt>
                <c:pt idx="3">
                  <c:v>ליאור</c:v>
                </c:pt>
                <c:pt idx="4">
                  <c:v>נמרוד</c:v>
                </c:pt>
                <c:pt idx="5">
                  <c:v>ארז</c:v>
                </c:pt>
              </c:strCache>
            </c:strRef>
          </c:cat>
          <c:val>
            <c:numRef>
              <c:f>'גרף שורות'!$B$11:$B$16</c:f>
              <c:numCache>
                <c:formatCode>General</c:formatCode>
                <c:ptCount val="6"/>
                <c:pt idx="0">
                  <c:v>98</c:v>
                </c:pt>
                <c:pt idx="1">
                  <c:v>82</c:v>
                </c:pt>
                <c:pt idx="2">
                  <c:v>76</c:v>
                </c:pt>
                <c:pt idx="3">
                  <c:v>71</c:v>
                </c:pt>
                <c:pt idx="4">
                  <c:v>63</c:v>
                </c:pt>
                <c:pt idx="5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53-4A9E-AED9-205B5D4DC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9457295"/>
        <c:axId val="79448559"/>
      </c:barChart>
      <c:catAx>
        <c:axId val="7945729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2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279051229707396"/>
          <c:y val="5.3714682539682541E-2"/>
          <c:w val="0.83578458248274523"/>
          <c:h val="0.8985307832713803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'גרף שורות'!$B$10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BD0-4F4C-87B6-58FABF6608F6}"/>
              </c:ext>
            </c:extLst>
          </c:dPt>
          <c:dPt>
            <c:idx val="3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831-477A-A7EF-29FBB6965FD0}"/>
              </c:ext>
            </c:extLst>
          </c:dPt>
          <c:dPt>
            <c:idx val="5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278-477D-95E3-9085BCCECFD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'גרף שורות'!$A$11:$A$16</c:f>
              <c:strCache>
                <c:ptCount val="6"/>
                <c:pt idx="0">
                  <c:v>נוגה</c:v>
                </c:pt>
                <c:pt idx="1">
                  <c:v>איה</c:v>
                </c:pt>
                <c:pt idx="2">
                  <c:v>שרית</c:v>
                </c:pt>
                <c:pt idx="3">
                  <c:v>ליאור</c:v>
                </c:pt>
                <c:pt idx="4">
                  <c:v>נמרוד</c:v>
                </c:pt>
                <c:pt idx="5">
                  <c:v>ארז</c:v>
                </c:pt>
              </c:strCache>
            </c:strRef>
          </c:cat>
          <c:val>
            <c:numRef>
              <c:f>'גרף שורות'!$B$11:$B$16</c:f>
              <c:numCache>
                <c:formatCode>General</c:formatCode>
                <c:ptCount val="6"/>
                <c:pt idx="0">
                  <c:v>98</c:v>
                </c:pt>
                <c:pt idx="1">
                  <c:v>82</c:v>
                </c:pt>
                <c:pt idx="2">
                  <c:v>76</c:v>
                </c:pt>
                <c:pt idx="3">
                  <c:v>71</c:v>
                </c:pt>
                <c:pt idx="4">
                  <c:v>63</c:v>
                </c:pt>
                <c:pt idx="5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BD0-4F4C-87B6-58FABF6608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9457295"/>
        <c:axId val="79448559"/>
      </c:barChart>
      <c:catAx>
        <c:axId val="7945729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'גרף עמודות'!$B$10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8D-44C6-9DF7-1955F18A59A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'גרף עמודות'!$A$11:$A$14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'גרף עמודות'!$B$11:$B$14</c:f>
              <c:numCache>
                <c:formatCode>General</c:formatCode>
                <c:ptCount val="4"/>
                <c:pt idx="0">
                  <c:v>56</c:v>
                </c:pt>
                <c:pt idx="1">
                  <c:v>58</c:v>
                </c:pt>
                <c:pt idx="2">
                  <c:v>79</c:v>
                </c:pt>
                <c:pt idx="3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5C-4EC6-A972-A94643665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79457295"/>
        <c:axId val="79448559"/>
      </c:bar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5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en-US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FB954FE-953F-4FED-884B-2841C87CA15B}" type="CELLRANGE">
                      <a:rPr lang="en-US"/>
                      <a:pPr/>
                      <a:t>[CELLRANGE]</a:t>
                    </a:fld>
                    <a:endParaRPr lang="en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4293-48DC-87DB-6B60FDA7757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0353E6E-4DF1-407B-892A-3F5376E413D0}" type="CELLRANGE">
                      <a:rPr lang="en-IL"/>
                      <a:pPr/>
                      <a:t>[CELLRANGE]</a:t>
                    </a:fld>
                    <a:endParaRPr lang="en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293-48DC-87DB-6B60FDA7757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71C4630-D050-4328-9E32-4DBC20EAA733}" type="CELLRANGE">
                      <a:rPr lang="en-IL"/>
                      <a:pPr/>
                      <a:t>[CELLRANGE]</a:t>
                    </a:fld>
                    <a:endParaRPr lang="en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293-48DC-87DB-6B60FDA7757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4BA6240-9385-4C06-8815-0DF4F4A55ED9}" type="CELLRANGE">
                      <a:rPr lang="en-IL"/>
                      <a:pPr/>
                      <a:t>[CELLRANGE]</a:t>
                    </a:fld>
                    <a:endParaRPr lang="en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293-48DC-87DB-6B60FDA775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Tahoma" panose="020B0604030504040204" pitchFamily="34" charset="0"/>
                    <a:cs typeface="Open Sans Hebrew" panose="00000500000000000000" pitchFamily="2" charset="-79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'גרף עמודות'!$A$26:$A$29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'גרף עמודות'!$B$26:$B$29</c:f>
              <c:numCache>
                <c:formatCode>General</c:formatCode>
                <c:ptCount val="4"/>
                <c:pt idx="0">
                  <c:v>56</c:v>
                </c:pt>
                <c:pt idx="1">
                  <c:v>82</c:v>
                </c:pt>
                <c:pt idx="2">
                  <c:v>72</c:v>
                </c:pt>
                <c:pt idx="3">
                  <c:v>63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'גרף עמודות'!$C$26:$C$31</c15:f>
                <c15:dlblRangeCache>
                  <c:ptCount val="6"/>
                  <c:pt idx="0">
                    <c:v>21%</c:v>
                  </c:pt>
                  <c:pt idx="1">
                    <c:v>30%</c:v>
                  </c:pt>
                  <c:pt idx="2">
                    <c:v>26%</c:v>
                  </c:pt>
                  <c:pt idx="3">
                    <c:v>23%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4293-48DC-87DB-6B60FDA77579}"/>
            </c:ext>
          </c:extLst>
        </c:ser>
        <c:ser>
          <c:idx val="0"/>
          <c:order val="1"/>
          <c:tx>
            <c:strRef>
              <c:f>'גרף עמודות'!$B$25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1" i="0" u="none" strike="noStrike" kern="1200" baseline="0">
                    <a:solidFill>
                      <a:schemeClr val="bg1"/>
                    </a:solidFill>
                    <a:latin typeface="+mn-lt"/>
                    <a:ea typeface="Tahoma" panose="020B0604030504040204" pitchFamily="34" charset="0"/>
                    <a:cs typeface="Open Sans Hebrew" panose="00000500000000000000" pitchFamily="2" charset="-79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'גרף עמודות'!$A$26:$A$29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'גרף עמודות'!$B$26:$B$29</c:f>
              <c:numCache>
                <c:formatCode>General</c:formatCode>
                <c:ptCount val="4"/>
                <c:pt idx="0">
                  <c:v>56</c:v>
                </c:pt>
                <c:pt idx="1">
                  <c:v>82</c:v>
                </c:pt>
                <c:pt idx="2">
                  <c:v>72</c:v>
                </c:pt>
                <c:pt idx="3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814-4686-A035-479ED1459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100"/>
        <c:axId val="79457295"/>
        <c:axId val="79448559"/>
      </c:barChart>
      <c:catAx>
        <c:axId val="794572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5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en-US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'גרף עמודות'!$B$10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339-4BF2-AF34-B9590EDC485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'גרף עמודות'!$A$11:$A$14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'גרף עמודות'!$B$11:$B$14</c:f>
              <c:numCache>
                <c:formatCode>General</c:formatCode>
                <c:ptCount val="4"/>
                <c:pt idx="0">
                  <c:v>56</c:v>
                </c:pt>
                <c:pt idx="1">
                  <c:v>58</c:v>
                </c:pt>
                <c:pt idx="2">
                  <c:v>79</c:v>
                </c:pt>
                <c:pt idx="3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39-4BF2-AF34-B9590EDC4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79457295"/>
        <c:axId val="79448559"/>
      </c:bar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5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en-US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chemeClr val="tx1"/>
            </a:solidFill>
          </c:spPr>
          <c:explosion val="2"/>
          <c:dPt>
            <c:idx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B56-451F-8903-B1953B3FE80E}"/>
              </c:ext>
            </c:extLst>
          </c:dPt>
          <c:dPt>
            <c:idx val="1"/>
            <c:bubble3D val="0"/>
            <c:spPr>
              <a:solidFill>
                <a:srgbClr val="2251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B56-451F-8903-B1953B3FE80E}"/>
              </c:ext>
            </c:extLst>
          </c:dPt>
          <c:dLbls>
            <c:dLbl>
              <c:idx val="0"/>
              <c:layout>
                <c:manualLayout>
                  <c:x val="-0.17576083281000926"/>
                  <c:y val="0.1202277041995693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200" b="1" i="0" u="none" strike="noStrike" kern="1200" baseline="0">
                      <a:solidFill>
                        <a:schemeClr val="bg1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B56-451F-8903-B1953B3FE80E}"/>
                </c:ext>
              </c:extLst>
            </c:dLbl>
            <c:dLbl>
              <c:idx val="1"/>
              <c:layout>
                <c:manualLayout>
                  <c:x val="0.16931096323849082"/>
                  <c:y val="-0.138367082483356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200" b="1" i="0" u="none" strike="noStrike" kern="1200" baseline="0">
                      <a:solidFill>
                        <a:schemeClr val="bg1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B56-451F-8903-B1953B3FE8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'עוגה וטבעת'!$A$10:$A$11</c:f>
              <c:strCache>
                <c:ptCount val="2"/>
                <c:pt idx="0">
                  <c:v>מעט</c:v>
                </c:pt>
                <c:pt idx="1">
                  <c:v>הרבה</c:v>
                </c:pt>
              </c:strCache>
            </c:strRef>
          </c:cat>
          <c:val>
            <c:numRef>
              <c:f>'עוגה וטבעת'!$B$10:$B$11</c:f>
              <c:numCache>
                <c:formatCode>General</c:formatCode>
                <c:ptCount val="2"/>
                <c:pt idx="0">
                  <c:v>40</c:v>
                </c:pt>
                <c:pt idx="1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B56-451F-8903-B1953B3FE80E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36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bg1">
                <a:lumMod val="75000"/>
              </a:schemeClr>
            </a:solidFill>
            <a:ln w="19050">
              <a:noFill/>
            </a:ln>
          </c:spPr>
          <c:dPt>
            <c:idx val="0"/>
            <c:bubble3D val="0"/>
            <c:spPr>
              <a:solidFill>
                <a:srgbClr val="2251FF"/>
              </a:solidFill>
              <a:ln w="76200">
                <a:solidFill>
                  <a:schemeClr val="bg1">
                    <a:lumMod val="8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45E-4882-BCEB-92A5BA283E0B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889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45E-4882-BCEB-92A5BA283E0B}"/>
              </c:ext>
            </c:extLst>
          </c:dPt>
          <c:dLbls>
            <c:dLbl>
              <c:idx val="0"/>
              <c:layout>
                <c:manualLayout>
                  <c:x val="-0.13370646766169167"/>
                  <c:y val="-0.2154398563734291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45E-4882-BCEB-92A5BA283E0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45E-4882-BCEB-92A5BA283E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2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'עוגה וטבעת'!$B$15:$B$16</c:f>
              <c:numCache>
                <c:formatCode>0%</c:formatCode>
                <c:ptCount val="2"/>
                <c:pt idx="0">
                  <c:v>0.7</c:v>
                </c:pt>
                <c:pt idx="1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5E-4882-BCEB-92A5BA283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83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tx1"/>
            </a:solidFill>
          </c:spPr>
          <c:dPt>
            <c:idx val="0"/>
            <c:bubble3D val="0"/>
            <c:spPr>
              <a:solidFill>
                <a:schemeClr val="tx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856-4085-B84D-BB4733D9AFD3}"/>
              </c:ext>
            </c:extLst>
          </c:dPt>
          <c:dPt>
            <c:idx val="1"/>
            <c:bubble3D val="0"/>
            <c:spPr>
              <a:solidFill>
                <a:srgbClr val="2251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856-4085-B84D-BB4733D9AFD3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856-4085-B84D-BB4733D9AFD3}"/>
                </c:ext>
              </c:extLst>
            </c:dLbl>
            <c:dLbl>
              <c:idx val="1"/>
              <c:layout>
                <c:manualLayout>
                  <c:x val="0.13270142180094793"/>
                  <c:y val="-0.1428571428571428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856-4085-B84D-BB4733D9AF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'עוגה וטבעת'!$A$10:$A$11</c:f>
              <c:strCache>
                <c:ptCount val="2"/>
                <c:pt idx="0">
                  <c:v>מעט</c:v>
                </c:pt>
                <c:pt idx="1">
                  <c:v>הרבה</c:v>
                </c:pt>
              </c:strCache>
            </c:strRef>
          </c:cat>
          <c:val>
            <c:numRef>
              <c:f>'עוגה וטבעת'!$B$10:$B$11</c:f>
              <c:numCache>
                <c:formatCode>General</c:formatCode>
                <c:ptCount val="2"/>
                <c:pt idx="0">
                  <c:v>40</c:v>
                </c:pt>
                <c:pt idx="1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56-4085-B84D-BB4733D9A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36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489436771223264E-2"/>
          <c:y val="0.18038424544757992"/>
          <c:w val="0.90445591842003359"/>
          <c:h val="0.545013123359579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'ביצוע מול יעד'!$B$10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'ביצוע מול יעד'!$A$11:$A$18</c:f>
              <c:strCache>
                <c:ptCount val="7"/>
                <c:pt idx="1">
                  <c:v>א</c:v>
                </c:pt>
                <c:pt idx="2">
                  <c:v>ב</c:v>
                </c:pt>
                <c:pt idx="3">
                  <c:v>ג</c:v>
                </c:pt>
                <c:pt idx="4">
                  <c:v>ד</c:v>
                </c:pt>
                <c:pt idx="5">
                  <c:v>ה</c:v>
                </c:pt>
                <c:pt idx="6">
                  <c:v>ו</c:v>
                </c:pt>
              </c:strCache>
            </c:strRef>
          </c:cat>
          <c:val>
            <c:numRef>
              <c:f>'ביצוע מול יעד'!$B$11:$B$18</c:f>
              <c:numCache>
                <c:formatCode>General</c:formatCode>
                <c:ptCount val="8"/>
                <c:pt idx="1">
                  <c:v>56</c:v>
                </c:pt>
                <c:pt idx="2">
                  <c:v>58</c:v>
                </c:pt>
                <c:pt idx="3">
                  <c:v>79</c:v>
                </c:pt>
                <c:pt idx="4">
                  <c:v>63</c:v>
                </c:pt>
                <c:pt idx="5">
                  <c:v>85</c:v>
                </c:pt>
                <c:pt idx="6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3D-4F93-A143-AFF8D3DFF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-27"/>
        <c:axId val="79457295"/>
        <c:axId val="79448559"/>
      </c:barChart>
      <c:lineChart>
        <c:grouping val="standard"/>
        <c:varyColors val="0"/>
        <c:ser>
          <c:idx val="1"/>
          <c:order val="1"/>
          <c:tx>
            <c:strRef>
              <c:f>'ביצוע מול יעד'!$C$10</c:f>
              <c:strCache>
                <c:ptCount val="1"/>
                <c:pt idx="0">
                  <c:v>יעד</c:v>
                </c:pt>
              </c:strCache>
            </c:strRef>
          </c:tx>
          <c:spPr>
            <a:ln w="19050" cap="rnd">
              <a:solidFill>
                <a:srgbClr val="00A8F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'ביצוע מול יעד'!$S$10:$S$17</c:f>
              <c:numCache>
                <c:formatCode>General</c:formatCode>
                <c:ptCount val="8"/>
              </c:numCache>
            </c:numRef>
          </c:cat>
          <c:val>
            <c:numRef>
              <c:f>'ביצוע מול יעד'!$C$11:$C$18</c:f>
              <c:numCache>
                <c:formatCode>General</c:formatCode>
                <c:ptCount val="8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3D-4F93-A143-AFF8D3DFF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catAx>
        <c:axId val="79457295"/>
        <c:scaling>
          <c:orientation val="minMax"/>
        </c:scaling>
        <c:delete val="0"/>
        <c:axPos val="b"/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2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61438535347016054"/>
          <c:y val="1.0351966873706004E-2"/>
          <c:w val="0.31221289961705606"/>
          <c:h val="9.23925270210788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355132691746868E-2"/>
          <c:y val="0.2259770720149343"/>
          <c:w val="0.89881616360454941"/>
          <c:h val="0.567919568564567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'ביצוע מול יעד'!$B$10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A98-4566-800B-0574452153B7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A98-4566-800B-0574452153B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50" b="1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'ביצוע מול יעד'!$A$11:$A$18</c:f>
              <c:strCache>
                <c:ptCount val="7"/>
                <c:pt idx="1">
                  <c:v>א</c:v>
                </c:pt>
                <c:pt idx="2">
                  <c:v>ב</c:v>
                </c:pt>
                <c:pt idx="3">
                  <c:v>ג</c:v>
                </c:pt>
                <c:pt idx="4">
                  <c:v>ד</c:v>
                </c:pt>
                <c:pt idx="5">
                  <c:v>ה</c:v>
                </c:pt>
                <c:pt idx="6">
                  <c:v>ו</c:v>
                </c:pt>
              </c:strCache>
            </c:strRef>
          </c:cat>
          <c:val>
            <c:numRef>
              <c:f>'ביצוע מול יעד'!$B$11:$B$18</c:f>
              <c:numCache>
                <c:formatCode>General</c:formatCode>
                <c:ptCount val="8"/>
                <c:pt idx="1">
                  <c:v>56</c:v>
                </c:pt>
                <c:pt idx="2">
                  <c:v>58</c:v>
                </c:pt>
                <c:pt idx="3">
                  <c:v>79</c:v>
                </c:pt>
                <c:pt idx="4">
                  <c:v>63</c:v>
                </c:pt>
                <c:pt idx="5">
                  <c:v>85</c:v>
                </c:pt>
                <c:pt idx="6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98-4566-800B-05744521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-27"/>
        <c:axId val="79457295"/>
        <c:axId val="79448559"/>
      </c:barChart>
      <c:lineChart>
        <c:grouping val="standard"/>
        <c:varyColors val="0"/>
        <c:ser>
          <c:idx val="1"/>
          <c:order val="1"/>
          <c:tx>
            <c:strRef>
              <c:f>'ביצוע מול יעד'!$C$10</c:f>
              <c:strCache>
                <c:ptCount val="1"/>
                <c:pt idx="0">
                  <c:v>יעד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'ביצוע מול יעד'!$A$11:$A$18</c:f>
              <c:strCache>
                <c:ptCount val="7"/>
                <c:pt idx="1">
                  <c:v>א</c:v>
                </c:pt>
                <c:pt idx="2">
                  <c:v>ב</c:v>
                </c:pt>
                <c:pt idx="3">
                  <c:v>ג</c:v>
                </c:pt>
                <c:pt idx="4">
                  <c:v>ד</c:v>
                </c:pt>
                <c:pt idx="5">
                  <c:v>ה</c:v>
                </c:pt>
                <c:pt idx="6">
                  <c:v>ו</c:v>
                </c:pt>
              </c:strCache>
            </c:strRef>
          </c:cat>
          <c:val>
            <c:numRef>
              <c:f>'ביצוע מול יעד'!$C$11:$C$18</c:f>
              <c:numCache>
                <c:formatCode>General</c:formatCode>
                <c:ptCount val="8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98-4566-800B-05744521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2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60377615558471853"/>
          <c:y val="1.0351966873706004E-2"/>
          <c:w val="0.3306421332750073"/>
          <c:h val="9.23925270210788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357399101273905E-2"/>
          <c:y val="0.19703584657227907"/>
          <c:w val="0.93164260089872608"/>
          <c:h val="0.6642515080351797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'ביצוע מול יעד'!$C$26</c:f>
              <c:strCache>
                <c:ptCount val="1"/>
                <c:pt idx="0">
                  <c:v>יעד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E7D0DBC-C126-4076-A0A3-E6C3BA8611D0}" type="CELLRANGE">
                      <a:rPr lang="en-US"/>
                      <a:pPr/>
                      <a:t>[CELLRANGE]</a:t>
                    </a:fld>
                    <a:endParaRPr lang="en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A88-43DB-B3E2-7B423A140D3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ED320A6-8BC3-4977-8897-3F2D67721E71}" type="CELLRANGE">
                      <a:rPr lang="en-IL"/>
                      <a:pPr/>
                      <a:t>[CELLRANGE]</a:t>
                    </a:fld>
                    <a:endParaRPr lang="en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EA88-43DB-B3E2-7B423A140D3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624C2EE-A377-48FB-874B-B288900CA758}" type="CELLRANGE">
                      <a:rPr lang="en-IL"/>
                      <a:pPr/>
                      <a:t>[CELLRANGE]</a:t>
                    </a:fld>
                    <a:endParaRPr lang="en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EA88-43DB-B3E2-7B423A140D3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1ADB07D-5DEA-4035-B934-424E5C606097}" type="CELLRANGE">
                      <a:rPr lang="en-IL"/>
                      <a:pPr/>
                      <a:t>[CELLRANGE]</a:t>
                    </a:fld>
                    <a:endParaRPr lang="en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EA88-43DB-B3E2-7B423A140D3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E80E343-6B06-403B-939F-30EFC780E0D4}" type="CELLRANGE">
                      <a:rPr lang="en-IL"/>
                      <a:pPr/>
                      <a:t>[CELLRANGE]</a:t>
                    </a:fld>
                    <a:endParaRPr lang="en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EA88-43DB-B3E2-7B423A140D3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FE0A44A-6FB1-4CA3-9B6C-666A1A862330}" type="CELLRANGE">
                      <a:rPr lang="en-IL"/>
                      <a:pPr/>
                      <a:t>[CELLRANGE]</a:t>
                    </a:fld>
                    <a:endParaRPr lang="en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EA88-43DB-B3E2-7B423A140D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'ביצוע מול יעד'!$A$27:$A$32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'ביצוע מול יעד'!$C$27:$C$32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85</c:v>
                </c:pt>
                <c:pt idx="5">
                  <c:v>90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{"14","12","13","22","10","11"}</c15:f>
                <c15:dlblRangeCache>
                  <c:ptCount val="6"/>
                  <c:pt idx="0">
                    <c:v>14</c:v>
                  </c:pt>
                  <c:pt idx="1">
                    <c:v>12</c:v>
                  </c:pt>
                  <c:pt idx="2">
                    <c:v>13</c:v>
                  </c:pt>
                  <c:pt idx="3">
                    <c:v>22</c:v>
                  </c:pt>
                  <c:pt idx="4">
                    <c:v>10</c:v>
                  </c:pt>
                  <c:pt idx="5">
                    <c:v>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EA88-43DB-B3E2-7B423A140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457295"/>
        <c:axId val="79448559"/>
      </c:barChart>
      <c:barChart>
        <c:barDir val="col"/>
        <c:grouping val="clustered"/>
        <c:varyColors val="0"/>
        <c:ser>
          <c:idx val="0"/>
          <c:order val="0"/>
          <c:tx>
            <c:strRef>
              <c:f>'ביצוע מול יעד'!$B$26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'ביצוע מול יעד'!$A$27:$A$32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'ביצוע מול יעד'!$B$27:$B$32</c:f>
              <c:numCache>
                <c:formatCode>General</c:formatCode>
                <c:ptCount val="6"/>
                <c:pt idx="0">
                  <c:v>56</c:v>
                </c:pt>
                <c:pt idx="1">
                  <c:v>58</c:v>
                </c:pt>
                <c:pt idx="2">
                  <c:v>67</c:v>
                </c:pt>
                <c:pt idx="3">
                  <c:v>63</c:v>
                </c:pt>
                <c:pt idx="4">
                  <c:v>75</c:v>
                </c:pt>
                <c:pt idx="5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A88-43DB-B3E2-7B423A140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193311"/>
        <c:axId val="1903204543"/>
      </c:bar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  <c:max val="90"/>
        </c:scaling>
        <c:delete val="1"/>
        <c:axPos val="l"/>
        <c:numFmt formatCode="General" sourceLinked="1"/>
        <c:majorTickMark val="out"/>
        <c:minorTickMark val="none"/>
        <c:tickLblPos val="nextTo"/>
        <c:crossAx val="79457295"/>
        <c:crosses val="autoZero"/>
        <c:crossBetween val="between"/>
      </c:valAx>
      <c:valAx>
        <c:axId val="1903204543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903193311"/>
        <c:crosses val="max"/>
        <c:crossBetween val="between"/>
      </c:valAx>
      <c:catAx>
        <c:axId val="19031933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032045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71137867856204073"/>
          <c:y val="3.1545814235907077E-2"/>
          <c:w val="0.28438535990176123"/>
          <c:h val="9.38498223999602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ysClr val="windowText" lastClr="000000"/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'ביצוע מול יעד'!$C$26</c:f>
              <c:strCache>
                <c:ptCount val="1"/>
                <c:pt idx="0">
                  <c:v>יעד</c:v>
                </c:pt>
              </c:strCache>
            </c:strRef>
          </c:tx>
          <c:spPr>
            <a:solidFill>
              <a:srgbClr val="00A8F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'ביצוע מול יעד'!$A$27:$A$32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'ביצוע מול יעד'!$C$27:$C$32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85</c:v>
                </c:pt>
                <c:pt idx="5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9A-4002-B3B9-6E1D50C47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457295"/>
        <c:axId val="79448559"/>
      </c:barChart>
      <c:barChart>
        <c:barDir val="col"/>
        <c:grouping val="clustered"/>
        <c:varyColors val="0"/>
        <c:ser>
          <c:idx val="0"/>
          <c:order val="0"/>
          <c:tx>
            <c:strRef>
              <c:f>'ביצוע מול יעד'!$B$26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'ביצוע מול יעד'!$A$27:$A$32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'ביצוע מול יעד'!$B$27:$B$32</c:f>
              <c:numCache>
                <c:formatCode>General</c:formatCode>
                <c:ptCount val="6"/>
                <c:pt idx="0">
                  <c:v>56</c:v>
                </c:pt>
                <c:pt idx="1">
                  <c:v>58</c:v>
                </c:pt>
                <c:pt idx="2">
                  <c:v>67</c:v>
                </c:pt>
                <c:pt idx="3">
                  <c:v>63</c:v>
                </c:pt>
                <c:pt idx="4">
                  <c:v>75</c:v>
                </c:pt>
                <c:pt idx="5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9A-4002-B3B9-6E1D50C47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193311"/>
        <c:axId val="1903204543"/>
      </c:bar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1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  <c:max val="90"/>
        </c:scaling>
        <c:delete val="1"/>
        <c:axPos val="l"/>
        <c:numFmt formatCode="General" sourceLinked="1"/>
        <c:majorTickMark val="out"/>
        <c:minorTickMark val="none"/>
        <c:tickLblPos val="nextTo"/>
        <c:crossAx val="79457295"/>
        <c:crosses val="autoZero"/>
        <c:crossBetween val="between"/>
      </c:valAx>
      <c:valAx>
        <c:axId val="1903204543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903193311"/>
        <c:crosses val="max"/>
        <c:crossBetween val="between"/>
      </c:valAx>
      <c:catAx>
        <c:axId val="19031933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032045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62667522222705596"/>
          <c:y val="3.1545814235907077E-2"/>
          <c:w val="0.35412785026647253"/>
          <c:h val="9.38498223999602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50" b="1" i="0" u="none" strike="noStrike" kern="1200" baseline="0">
              <a:solidFill>
                <a:sysClr val="windowText" lastClr="000000"/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'ביצוע מול יעד'!$C$26</c:f>
              <c:strCache>
                <c:ptCount val="1"/>
                <c:pt idx="0">
                  <c:v>יעד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'ביצוע מול יעד'!$A$27:$A$32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'ביצוע מול יעד'!$C$27:$C$32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85</c:v>
                </c:pt>
                <c:pt idx="5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F5-4A55-88D8-9472B083E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9457295"/>
        <c:axId val="79448559"/>
      </c:barChart>
      <c:barChart>
        <c:barDir val="col"/>
        <c:grouping val="clustered"/>
        <c:varyColors val="0"/>
        <c:ser>
          <c:idx val="0"/>
          <c:order val="0"/>
          <c:tx>
            <c:strRef>
              <c:f>'ביצוע מול יעד'!$B$26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'ביצוע מול יעד'!$A$50:$A$55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'ביצוע מול יעד'!$B$27:$B$32</c:f>
              <c:numCache>
                <c:formatCode>General</c:formatCode>
                <c:ptCount val="6"/>
                <c:pt idx="0">
                  <c:v>56</c:v>
                </c:pt>
                <c:pt idx="1">
                  <c:v>58</c:v>
                </c:pt>
                <c:pt idx="2">
                  <c:v>67</c:v>
                </c:pt>
                <c:pt idx="3">
                  <c:v>63</c:v>
                </c:pt>
                <c:pt idx="4">
                  <c:v>75</c:v>
                </c:pt>
                <c:pt idx="5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F5-4A55-88D8-9472B083E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193311"/>
        <c:axId val="1903204543"/>
      </c:bar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1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  <c:max val="90"/>
        </c:scaling>
        <c:delete val="1"/>
        <c:axPos val="l"/>
        <c:numFmt formatCode="General" sourceLinked="1"/>
        <c:majorTickMark val="out"/>
        <c:minorTickMark val="none"/>
        <c:tickLblPos val="nextTo"/>
        <c:crossAx val="79457295"/>
        <c:crosses val="autoZero"/>
        <c:crossBetween val="between"/>
      </c:valAx>
      <c:valAx>
        <c:axId val="1903204543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903193311"/>
        <c:crosses val="max"/>
        <c:crossBetween val="between"/>
      </c:valAx>
      <c:catAx>
        <c:axId val="19031933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032045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62667522222705596"/>
          <c:y val="3.1545814235907077E-2"/>
          <c:w val="0.36908889295814767"/>
          <c:h val="9.38498223999602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50" b="1" i="0" u="none" strike="noStrike" kern="1200" baseline="0">
              <a:solidFill>
                <a:sysClr val="windowText" lastClr="000000"/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'ביצוע מול יעד'!$C$26</c:f>
              <c:strCache>
                <c:ptCount val="1"/>
                <c:pt idx="0">
                  <c:v>יעד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'ביצוע מול יעד'!$A$50:$A$55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'ביצוע מול יעד'!$C$50:$C$55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85</c:v>
                </c:pt>
                <c:pt idx="5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7B-4E4B-880E-0CD854EE5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9457295"/>
        <c:axId val="79448559"/>
      </c:barChart>
      <c:barChart>
        <c:barDir val="col"/>
        <c:grouping val="clustered"/>
        <c:varyColors val="0"/>
        <c:ser>
          <c:idx val="0"/>
          <c:order val="0"/>
          <c:tx>
            <c:strRef>
              <c:f>'ביצוע מול יעד'!$B$26</c:f>
              <c:strCache>
                <c:ptCount val="1"/>
                <c:pt idx="0">
                  <c:v>ביצוע</c:v>
                </c:pt>
              </c:strCache>
            </c:strRef>
          </c:tx>
          <c:spPr>
            <a:noFill/>
            <a:ln w="19050">
              <a:solidFill>
                <a:schemeClr val="tx1"/>
              </a:solidFill>
            </a:ln>
            <a:effectLst/>
          </c:spPr>
          <c:invertIfNegative val="0"/>
          <c:cat>
            <c:strRef>
              <c:f>'ביצוע מול יעד'!$A$50:$A$55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'ביצוע מול יעד'!$B$50:$B$55</c:f>
              <c:numCache>
                <c:formatCode>General</c:formatCode>
                <c:ptCount val="6"/>
                <c:pt idx="0">
                  <c:v>56</c:v>
                </c:pt>
                <c:pt idx="1">
                  <c:v>78</c:v>
                </c:pt>
                <c:pt idx="2">
                  <c:v>67</c:v>
                </c:pt>
                <c:pt idx="3">
                  <c:v>63</c:v>
                </c:pt>
                <c:pt idx="4">
                  <c:v>92</c:v>
                </c:pt>
                <c:pt idx="5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7B-4E4B-880E-0CD854EE5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193311"/>
        <c:axId val="1903204543"/>
      </c:bar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1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457295"/>
        <c:crosses val="autoZero"/>
        <c:crossBetween val="between"/>
      </c:valAx>
      <c:valAx>
        <c:axId val="1903204543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903193311"/>
        <c:crosses val="max"/>
        <c:crossBetween val="between"/>
      </c:valAx>
      <c:catAx>
        <c:axId val="19031933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032045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62667522222705596"/>
          <c:y val="3.1545814235907077E-2"/>
          <c:w val="0.36908889295814767"/>
          <c:h val="9.38498223999602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50" b="1" i="0" u="none" strike="noStrike" kern="1200" baseline="0">
              <a:solidFill>
                <a:sysClr val="windowText" lastClr="000000"/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'ביצוע מול יעד'!$B$67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'ביצוע מול יעד'!$A$68:$A$73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'ביצוע מול יעד'!$B$68:$B$73</c:f>
              <c:numCache>
                <c:formatCode>General</c:formatCode>
                <c:ptCount val="6"/>
                <c:pt idx="0">
                  <c:v>56</c:v>
                </c:pt>
                <c:pt idx="1">
                  <c:v>82</c:v>
                </c:pt>
                <c:pt idx="2">
                  <c:v>72</c:v>
                </c:pt>
                <c:pt idx="3">
                  <c:v>63</c:v>
                </c:pt>
                <c:pt idx="4">
                  <c:v>98</c:v>
                </c:pt>
                <c:pt idx="5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80-4EE5-9E8E-D8E358D10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-27"/>
        <c:axId val="79457295"/>
        <c:axId val="79448559"/>
      </c:barChart>
      <c:lineChart>
        <c:grouping val="standard"/>
        <c:varyColors val="0"/>
        <c:ser>
          <c:idx val="1"/>
          <c:order val="1"/>
          <c:tx>
            <c:strRef>
              <c:f>'ביצוע מול יעד'!$C$67</c:f>
              <c:strCache>
                <c:ptCount val="1"/>
                <c:pt idx="0">
                  <c:v>יעד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25400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'ביצוע מול יעד'!$A$68:$A$73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'ביצוע מול יעד'!$C$68:$C$73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80</c:v>
                </c:pt>
                <c:pt idx="5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80-4EE5-9E8E-D8E358D10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catAx>
        <c:axId val="794572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1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76400114039496458"/>
          <c:y val="2.9850746268656716E-2"/>
          <c:w val="0.19677735551813022"/>
          <c:h val="8.88071453754847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50" b="1" i="0" u="none" strike="noStrike" kern="1200" baseline="0">
              <a:solidFill>
                <a:sysClr val="windowText" lastClr="000000"/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'&#1506;&#1497;&#1510;&#1493;&#1489; &#1496;&#1489;&#1500;&#1492;'!A1"/><Relationship Id="rId7" Type="http://schemas.openxmlformats.org/officeDocument/2006/relationships/hyperlink" Target="#'&#1489;&#1497;&#1510;&#1493;&#1506; &#1502;&#1493;&#1500; &#1497;&#1506;&#1491;'!A1"/><Relationship Id="rId2" Type="http://schemas.openxmlformats.org/officeDocument/2006/relationships/hyperlink" Target="#'&#1506;&#1497;&#1510;&#1493;&#1489; &#1490;&#1512;&#1507; '!A1"/><Relationship Id="rId1" Type="http://schemas.openxmlformats.org/officeDocument/2006/relationships/image" Target="../media/image1.png"/><Relationship Id="rId6" Type="http://schemas.openxmlformats.org/officeDocument/2006/relationships/hyperlink" Target="#'&#1490;&#1512;&#1507; &#1506;&#1502;&#1493;&#1491;&#1493;&#1514;'!A1"/><Relationship Id="rId5" Type="http://schemas.openxmlformats.org/officeDocument/2006/relationships/hyperlink" Target="#'&#1490;&#1512;&#1507; &#1511;&#1493;'!A1"/><Relationship Id="rId10" Type="http://schemas.openxmlformats.org/officeDocument/2006/relationships/hyperlink" Target="#'&#1506;&#1493;&#1490;&#1492; &#1493;&#1496;&#1489;&#1506;&#1514;'!A1"/><Relationship Id="rId4" Type="http://schemas.openxmlformats.org/officeDocument/2006/relationships/hyperlink" Target="#'&#1490;&#1512;&#1507; &#1513;&#1493;&#1512;&#1493;&#1514;'!A1"/><Relationship Id="rId9" Type="http://schemas.openxmlformats.org/officeDocument/2006/relationships/hyperlink" Target="#'&#1505;&#1496;&#1496;&#1493;&#1505; &#1495;&#1493;&#1491;&#1513;&#1497;'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image" Target="../media/image5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4.svg"/><Relationship Id="rId5" Type="http://schemas.openxmlformats.org/officeDocument/2006/relationships/chart" Target="../charts/chart5.xml"/><Relationship Id="rId10" Type="http://schemas.openxmlformats.org/officeDocument/2006/relationships/image" Target="../media/image3.png"/><Relationship Id="rId4" Type="http://schemas.openxmlformats.org/officeDocument/2006/relationships/chart" Target="../charts/chart4.xml"/><Relationship Id="rId9" Type="http://schemas.openxmlformats.org/officeDocument/2006/relationships/hyperlink" Target="#'DATA STORY 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image" Target="../media/image6.png"/><Relationship Id="rId1" Type="http://schemas.openxmlformats.org/officeDocument/2006/relationships/hyperlink" Target="#'&#1490;&#1512;&#1507; &#1496;&#1493;&#1512;&#1497;&#1501;'!A1"/><Relationship Id="rId6" Type="http://schemas.openxmlformats.org/officeDocument/2006/relationships/image" Target="../media/image4.svg"/><Relationship Id="rId5" Type="http://schemas.openxmlformats.org/officeDocument/2006/relationships/image" Target="../media/image3.png"/><Relationship Id="rId4" Type="http://schemas.openxmlformats.org/officeDocument/2006/relationships/hyperlink" Target="#'DATA STORY 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DATA STORY '!A1"/><Relationship Id="rId1" Type="http://schemas.openxmlformats.org/officeDocument/2006/relationships/chart" Target="../charts/chart10.xml"/><Relationship Id="rId4" Type="http://schemas.openxmlformats.org/officeDocument/2006/relationships/image" Target="../media/image4.sv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sv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svg"/><Relationship Id="rId3" Type="http://schemas.openxmlformats.org/officeDocument/2006/relationships/chart" Target="../charts/chart13.xml"/><Relationship Id="rId7" Type="http://schemas.openxmlformats.org/officeDocument/2006/relationships/image" Target="../media/image3.png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hyperlink" Target="#'DATA STORY '!A1"/><Relationship Id="rId5" Type="http://schemas.openxmlformats.org/officeDocument/2006/relationships/image" Target="../media/image9.png"/><Relationship Id="rId4" Type="http://schemas.openxmlformats.org/officeDocument/2006/relationships/chart" Target="../charts/chart1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DATA STORY '!A1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5" Type="http://schemas.openxmlformats.org/officeDocument/2006/relationships/image" Target="../media/image4.svg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image" Target="../media/image4.svg"/><Relationship Id="rId5" Type="http://schemas.openxmlformats.org/officeDocument/2006/relationships/image" Target="../media/image3.png"/><Relationship Id="rId4" Type="http://schemas.openxmlformats.org/officeDocument/2006/relationships/hyperlink" Target="#'DATA STORY 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image" Target="../media/image4.svg"/><Relationship Id="rId5" Type="http://schemas.openxmlformats.org/officeDocument/2006/relationships/image" Target="../media/image3.png"/><Relationship Id="rId4" Type="http://schemas.openxmlformats.org/officeDocument/2006/relationships/hyperlink" Target="#'DATA STORY 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hyperlink" Target="#'DATA STORY '!A1"/><Relationship Id="rId3" Type="http://schemas.openxmlformats.org/officeDocument/2006/relationships/chart" Target="../charts/chart25.xml"/><Relationship Id="rId7" Type="http://schemas.openxmlformats.org/officeDocument/2006/relationships/chart" Target="../charts/chart29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6" Type="http://schemas.openxmlformats.org/officeDocument/2006/relationships/chart" Target="../charts/chart28.xml"/><Relationship Id="rId5" Type="http://schemas.openxmlformats.org/officeDocument/2006/relationships/chart" Target="../charts/chart27.xml"/><Relationship Id="rId10" Type="http://schemas.openxmlformats.org/officeDocument/2006/relationships/image" Target="../media/image4.svg"/><Relationship Id="rId4" Type="http://schemas.openxmlformats.org/officeDocument/2006/relationships/chart" Target="../charts/chart26.xml"/><Relationship Id="rId9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138546</xdr:rowOff>
    </xdr:from>
    <xdr:to>
      <xdr:col>16</xdr:col>
      <xdr:colOff>270164</xdr:colOff>
      <xdr:row>19</xdr:row>
      <xdr:rowOff>138546</xdr:rowOff>
    </xdr:to>
    <xdr:cxnSp macro="">
      <xdr:nvCxnSpPr>
        <xdr:cNvPr id="2" name="Straight Connector 3">
          <a:extLst>
            <a:ext uri="{FF2B5EF4-FFF2-40B4-BE49-F238E27FC236}">
              <a16:creationId xmlns:a16="http://schemas.microsoft.com/office/drawing/2014/main" id="{5930229E-A7A5-48B7-91C6-88EA2C7110B0}"/>
            </a:ext>
          </a:extLst>
        </xdr:cNvPr>
        <xdr:cNvCxnSpPr/>
      </xdr:nvCxnSpPr>
      <xdr:spPr>
        <a:xfrm flipH="1" flipV="1">
          <a:off x="9852938476" y="3986646"/>
          <a:ext cx="9299864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</xdr:row>
      <xdr:rowOff>124691</xdr:rowOff>
    </xdr:from>
    <xdr:to>
      <xdr:col>16</xdr:col>
      <xdr:colOff>103909</xdr:colOff>
      <xdr:row>1</xdr:row>
      <xdr:rowOff>124691</xdr:rowOff>
    </xdr:to>
    <xdr:cxnSp macro="">
      <xdr:nvCxnSpPr>
        <xdr:cNvPr id="3" name="Straight Connector 3">
          <a:extLst>
            <a:ext uri="{FF2B5EF4-FFF2-40B4-BE49-F238E27FC236}">
              <a16:creationId xmlns:a16="http://schemas.microsoft.com/office/drawing/2014/main" id="{6F7F9268-B4A4-4DA7-B12A-A9B71F6870DC}"/>
            </a:ext>
          </a:extLst>
        </xdr:cNvPr>
        <xdr:cNvCxnSpPr/>
      </xdr:nvCxnSpPr>
      <xdr:spPr>
        <a:xfrm flipH="1" flipV="1">
          <a:off x="9853104731" y="604751"/>
          <a:ext cx="9133609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173181</xdr:colOff>
      <xdr:row>0</xdr:row>
      <xdr:rowOff>187035</xdr:rowOff>
    </xdr:from>
    <xdr:to>
      <xdr:col>2</xdr:col>
      <xdr:colOff>422567</xdr:colOff>
      <xdr:row>1</xdr:row>
      <xdr:rowOff>110836</xdr:rowOff>
    </xdr:to>
    <xdr:pic>
      <xdr:nvPicPr>
        <xdr:cNvPr id="4" name="תמונה 38" descr="A green light in the dark&#10;&#10;Description automatically generated">
          <a:extLst>
            <a:ext uri="{FF2B5EF4-FFF2-40B4-BE49-F238E27FC236}">
              <a16:creationId xmlns:a16="http://schemas.microsoft.com/office/drawing/2014/main" id="{4C3E14CC-DBC4-4419-9780-75B442FC4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1213793" y="187035"/>
          <a:ext cx="1102826" cy="403861"/>
        </a:xfrm>
        <a:prstGeom prst="rect">
          <a:avLst/>
        </a:prstGeom>
      </xdr:spPr>
    </xdr:pic>
    <xdr:clientData/>
  </xdr:twoCellAnchor>
  <xdr:twoCellAnchor>
    <xdr:from>
      <xdr:col>1</xdr:col>
      <xdr:colOff>20306</xdr:colOff>
      <xdr:row>8</xdr:row>
      <xdr:rowOff>70306</xdr:rowOff>
    </xdr:from>
    <xdr:to>
      <xdr:col>2</xdr:col>
      <xdr:colOff>428360</xdr:colOff>
      <xdr:row>9</xdr:row>
      <xdr:rowOff>149124</xdr:rowOff>
    </xdr:to>
    <xdr:sp macro="" textlink="">
      <xdr:nvSpPr>
        <xdr:cNvPr id="5" name="מלבן מעוגל 3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8BA2AE-985A-42D3-8032-066AAE2DBF2C}"/>
            </a:ext>
          </a:extLst>
        </xdr:cNvPr>
        <xdr:cNvSpPr/>
      </xdr:nvSpPr>
      <xdr:spPr>
        <a:xfrm flipH="1">
          <a:off x="9872556258" y="1850615"/>
          <a:ext cx="1010727" cy="258927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ysClr val="windowText" lastClr="000000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indent="0" algn="r" rtl="1"/>
          <a:r>
            <a:rPr lang="he-IL" sz="1200" b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עיצוב גרף</a:t>
          </a:r>
        </a:p>
      </xdr:txBody>
    </xdr:sp>
    <xdr:clientData/>
  </xdr:twoCellAnchor>
  <xdr:twoCellAnchor>
    <xdr:from>
      <xdr:col>1</xdr:col>
      <xdr:colOff>20306</xdr:colOff>
      <xdr:row>10</xdr:row>
      <xdr:rowOff>140620</xdr:rowOff>
    </xdr:from>
    <xdr:to>
      <xdr:col>2</xdr:col>
      <xdr:colOff>428360</xdr:colOff>
      <xdr:row>12</xdr:row>
      <xdr:rowOff>46256</xdr:rowOff>
    </xdr:to>
    <xdr:sp macro="" textlink="">
      <xdr:nvSpPr>
        <xdr:cNvPr id="6" name="מלבן מעוגל 3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448C7D-7277-4E04-AF42-9A1100649102}"/>
            </a:ext>
          </a:extLst>
        </xdr:cNvPr>
        <xdr:cNvSpPr/>
      </xdr:nvSpPr>
      <xdr:spPr>
        <a:xfrm flipH="1">
          <a:off x="9872556258" y="2281147"/>
          <a:ext cx="1010727" cy="265854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ysClr val="windowText" lastClr="000000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indent="0" algn="r" rtl="1"/>
          <a:r>
            <a:rPr lang="he-IL" sz="1200" b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עיצוב טבלה</a:t>
          </a:r>
        </a:p>
      </xdr:txBody>
    </xdr:sp>
    <xdr:clientData/>
  </xdr:twoCellAnchor>
  <xdr:twoCellAnchor>
    <xdr:from>
      <xdr:col>1</xdr:col>
      <xdr:colOff>26503</xdr:colOff>
      <xdr:row>5</xdr:row>
      <xdr:rowOff>173174</xdr:rowOff>
    </xdr:from>
    <xdr:to>
      <xdr:col>2</xdr:col>
      <xdr:colOff>434557</xdr:colOff>
      <xdr:row>7</xdr:row>
      <xdr:rowOff>78810</xdr:rowOff>
    </xdr:to>
    <xdr:sp macro="" textlink="">
      <xdr:nvSpPr>
        <xdr:cNvPr id="7" name="מלבן מעוגל 39">
          <a:extLst>
            <a:ext uri="{FF2B5EF4-FFF2-40B4-BE49-F238E27FC236}">
              <a16:creationId xmlns:a16="http://schemas.microsoft.com/office/drawing/2014/main" id="{5D3DF683-7763-4EFE-866A-858F782E21D7}"/>
            </a:ext>
          </a:extLst>
        </xdr:cNvPr>
        <xdr:cNvSpPr/>
      </xdr:nvSpPr>
      <xdr:spPr>
        <a:xfrm flipH="1">
          <a:off x="9872550061" y="1413156"/>
          <a:ext cx="1010727" cy="265854"/>
        </a:xfrm>
        <a:prstGeom prst="rect">
          <a:avLst/>
        </a:prstGeom>
        <a:solidFill>
          <a:srgbClr val="7FFF00"/>
        </a:solidFill>
        <a:ln w="6350">
          <a:solidFill>
            <a:sysClr val="windowText" lastClr="000000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indent="0" algn="ctr" rtl="1"/>
          <a:r>
            <a:rPr lang="he-IL" sz="1400" b="1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גרפים</a:t>
          </a:r>
        </a:p>
      </xdr:txBody>
    </xdr:sp>
    <xdr:clientData/>
  </xdr:twoCellAnchor>
  <xdr:twoCellAnchor>
    <xdr:from>
      <xdr:col>2</xdr:col>
      <xdr:colOff>588818</xdr:colOff>
      <xdr:row>10</xdr:row>
      <xdr:rowOff>140620</xdr:rowOff>
    </xdr:from>
    <xdr:to>
      <xdr:col>4</xdr:col>
      <xdr:colOff>347787</xdr:colOff>
      <xdr:row>12</xdr:row>
      <xdr:rowOff>46256</xdr:rowOff>
    </xdr:to>
    <xdr:sp macro="" textlink="">
      <xdr:nvSpPr>
        <xdr:cNvPr id="8" name="מלבן מעוגל 3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853702-D147-4E25-ADDF-8B9DC7243752}"/>
            </a:ext>
          </a:extLst>
        </xdr:cNvPr>
        <xdr:cNvSpPr/>
      </xdr:nvSpPr>
      <xdr:spPr>
        <a:xfrm flipH="1">
          <a:off x="9871431486" y="2281147"/>
          <a:ext cx="964314" cy="265854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ysClr val="windowText" lastClr="000000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indent="0" algn="r" rtl="1"/>
          <a:r>
            <a:rPr lang="he-IL" sz="1200" b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גרף שורות</a:t>
          </a:r>
        </a:p>
      </xdr:txBody>
    </xdr:sp>
    <xdr:clientData/>
  </xdr:twoCellAnchor>
  <xdr:twoCellAnchor>
    <xdr:from>
      <xdr:col>2</xdr:col>
      <xdr:colOff>588818</xdr:colOff>
      <xdr:row>13</xdr:row>
      <xdr:rowOff>37751</xdr:rowOff>
    </xdr:from>
    <xdr:to>
      <xdr:col>4</xdr:col>
      <xdr:colOff>347787</xdr:colOff>
      <xdr:row>14</xdr:row>
      <xdr:rowOff>116570</xdr:rowOff>
    </xdr:to>
    <xdr:sp macro="" textlink="">
      <xdr:nvSpPr>
        <xdr:cNvPr id="9" name="מלבן מעוגל 3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6B98B03-760D-4FBE-8E31-3CF83382D00E}"/>
            </a:ext>
          </a:extLst>
        </xdr:cNvPr>
        <xdr:cNvSpPr/>
      </xdr:nvSpPr>
      <xdr:spPr>
        <a:xfrm flipH="1">
          <a:off x="9871431486" y="2718606"/>
          <a:ext cx="964314" cy="258928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ysClr val="windowText" lastClr="000000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indent="0" algn="r" rtl="1"/>
          <a:r>
            <a:rPr lang="he-IL" sz="1200" b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גרף קו</a:t>
          </a:r>
        </a:p>
      </xdr:txBody>
    </xdr:sp>
    <xdr:clientData/>
  </xdr:twoCellAnchor>
  <xdr:twoCellAnchor>
    <xdr:from>
      <xdr:col>2</xdr:col>
      <xdr:colOff>588818</xdr:colOff>
      <xdr:row>5</xdr:row>
      <xdr:rowOff>173174</xdr:rowOff>
    </xdr:from>
    <xdr:to>
      <xdr:col>4</xdr:col>
      <xdr:colOff>347787</xdr:colOff>
      <xdr:row>7</xdr:row>
      <xdr:rowOff>78810</xdr:rowOff>
    </xdr:to>
    <xdr:sp macro="" textlink="">
      <xdr:nvSpPr>
        <xdr:cNvPr id="10" name="מלבן מעוגל 39">
          <a:extLst>
            <a:ext uri="{FF2B5EF4-FFF2-40B4-BE49-F238E27FC236}">
              <a16:creationId xmlns:a16="http://schemas.microsoft.com/office/drawing/2014/main" id="{6C3FC588-50DC-49B8-AD96-0DB5AA874688}"/>
            </a:ext>
          </a:extLst>
        </xdr:cNvPr>
        <xdr:cNvSpPr/>
      </xdr:nvSpPr>
      <xdr:spPr>
        <a:xfrm flipH="1">
          <a:off x="9871431486" y="1413156"/>
          <a:ext cx="964314" cy="265854"/>
        </a:xfrm>
        <a:prstGeom prst="rect">
          <a:avLst/>
        </a:prstGeom>
        <a:solidFill>
          <a:schemeClr val="tx1"/>
        </a:solidFill>
        <a:ln w="6350">
          <a:solidFill>
            <a:sysClr val="windowText" lastClr="000000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indent="0" algn="ctr" rtl="1"/>
          <a:r>
            <a:rPr lang="he-IL" sz="1400" b="1" baseline="0">
              <a:solidFill>
                <a:srgbClr val="7FFF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עוד גרפים</a:t>
          </a:r>
        </a:p>
      </xdr:txBody>
    </xdr:sp>
    <xdr:clientData/>
  </xdr:twoCellAnchor>
  <xdr:twoCellAnchor>
    <xdr:from>
      <xdr:col>2</xdr:col>
      <xdr:colOff>588818</xdr:colOff>
      <xdr:row>8</xdr:row>
      <xdr:rowOff>70306</xdr:rowOff>
    </xdr:from>
    <xdr:to>
      <xdr:col>4</xdr:col>
      <xdr:colOff>347787</xdr:colOff>
      <xdr:row>9</xdr:row>
      <xdr:rowOff>149124</xdr:rowOff>
    </xdr:to>
    <xdr:sp macro="" textlink="">
      <xdr:nvSpPr>
        <xdr:cNvPr id="11" name="מלבן מעוגל 3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DC559BE-8B02-45A9-99A2-121D1E028BB3}"/>
            </a:ext>
          </a:extLst>
        </xdr:cNvPr>
        <xdr:cNvSpPr/>
      </xdr:nvSpPr>
      <xdr:spPr>
        <a:xfrm flipH="1">
          <a:off x="9871431486" y="1850615"/>
          <a:ext cx="964314" cy="258927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ysClr val="windowText" lastClr="000000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indent="0" algn="r" rtl="1"/>
          <a:r>
            <a:rPr lang="he-IL" sz="1200" b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גרף עמודות</a:t>
          </a:r>
          <a:endParaRPr lang="en-US" sz="1200" b="0" baseline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</xdr:col>
      <xdr:colOff>20306</xdr:colOff>
      <xdr:row>13</xdr:row>
      <xdr:rowOff>37751</xdr:rowOff>
    </xdr:from>
    <xdr:to>
      <xdr:col>2</xdr:col>
      <xdr:colOff>428360</xdr:colOff>
      <xdr:row>14</xdr:row>
      <xdr:rowOff>116570</xdr:rowOff>
    </xdr:to>
    <xdr:sp macro="" textlink="">
      <xdr:nvSpPr>
        <xdr:cNvPr id="12" name="מלבן מעוגל 3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6AAF643-B24C-4187-AA8C-44045AAB1BF5}"/>
            </a:ext>
          </a:extLst>
        </xdr:cNvPr>
        <xdr:cNvSpPr/>
      </xdr:nvSpPr>
      <xdr:spPr>
        <a:xfrm flipH="1">
          <a:off x="9872556258" y="2718606"/>
          <a:ext cx="1010727" cy="258928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ysClr val="windowText" lastClr="000000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indent="0" algn="r" rtl="1"/>
          <a:r>
            <a:rPr lang="he-IL" sz="1200" b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ביצוע מול יעד</a:t>
          </a:r>
        </a:p>
      </xdr:txBody>
    </xdr:sp>
    <xdr:clientData/>
  </xdr:twoCellAnchor>
  <xdr:twoCellAnchor editAs="oneCell">
    <xdr:from>
      <xdr:col>7</xdr:col>
      <xdr:colOff>48491</xdr:colOff>
      <xdr:row>2</xdr:row>
      <xdr:rowOff>166254</xdr:rowOff>
    </xdr:from>
    <xdr:to>
      <xdr:col>16</xdr:col>
      <xdr:colOff>253999</xdr:colOff>
      <xdr:row>17</xdr:row>
      <xdr:rowOff>72154</xdr:rowOff>
    </xdr:to>
    <xdr:pic>
      <xdr:nvPicPr>
        <xdr:cNvPr id="13" name="תמונה 7" descr="A graph showing a green bar&#10;&#10;Description automatically generated with medium confidence">
          <a:extLst>
            <a:ext uri="{FF2B5EF4-FFF2-40B4-BE49-F238E27FC236}">
              <a16:creationId xmlns:a16="http://schemas.microsoft.com/office/drawing/2014/main" id="{74AE30DE-8EDF-475C-ADEA-10D0F90E8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852954641" y="867294"/>
          <a:ext cx="5623328" cy="2687200"/>
        </a:xfrm>
        <a:prstGeom prst="rect">
          <a:avLst/>
        </a:prstGeom>
      </xdr:spPr>
    </xdr:pic>
    <xdr:clientData/>
  </xdr:twoCellAnchor>
  <xdr:twoCellAnchor>
    <xdr:from>
      <xdr:col>1</xdr:col>
      <xdr:colOff>20306</xdr:colOff>
      <xdr:row>15</xdr:row>
      <xdr:rowOff>108065</xdr:rowOff>
    </xdr:from>
    <xdr:to>
      <xdr:col>2</xdr:col>
      <xdr:colOff>428360</xdr:colOff>
      <xdr:row>16</xdr:row>
      <xdr:rowOff>145321</xdr:rowOff>
    </xdr:to>
    <xdr:sp macro="" textlink="">
      <xdr:nvSpPr>
        <xdr:cNvPr id="14" name="מלבן מעוגל 3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B651D59-CF1B-45FF-9AC7-47A15FBD627C}"/>
            </a:ext>
          </a:extLst>
        </xdr:cNvPr>
        <xdr:cNvSpPr/>
      </xdr:nvSpPr>
      <xdr:spPr>
        <a:xfrm flipH="1">
          <a:off x="9872556258" y="3149138"/>
          <a:ext cx="1010727" cy="258928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ysClr val="windowText" lastClr="000000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indent="0" algn="r" rtl="1"/>
          <a:r>
            <a:rPr lang="he-IL" sz="1200" b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סטטוס חודשי</a:t>
          </a:r>
        </a:p>
      </xdr:txBody>
    </xdr:sp>
    <xdr:clientData/>
  </xdr:twoCellAnchor>
  <xdr:twoCellAnchor>
    <xdr:from>
      <xdr:col>23</xdr:col>
      <xdr:colOff>259806</xdr:colOff>
      <xdr:row>13</xdr:row>
      <xdr:rowOff>94211</xdr:rowOff>
    </xdr:from>
    <xdr:to>
      <xdr:col>25</xdr:col>
      <xdr:colOff>18775</xdr:colOff>
      <xdr:row>14</xdr:row>
      <xdr:rowOff>173030</xdr:rowOff>
    </xdr:to>
    <xdr:sp macro="" textlink="">
      <xdr:nvSpPr>
        <xdr:cNvPr id="15" name="מלבן מעוגל 3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E483749-A8F0-4F89-83FB-CF39A8E24504}"/>
            </a:ext>
          </a:extLst>
        </xdr:cNvPr>
        <xdr:cNvSpPr/>
      </xdr:nvSpPr>
      <xdr:spPr>
        <a:xfrm flipH="1">
          <a:off x="9859104371" y="2775066"/>
          <a:ext cx="964314" cy="258928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ysClr val="windowText" lastClr="000000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indent="0" algn="r" rtl="1"/>
          <a:r>
            <a:rPr lang="he-IL" sz="1200" b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גרף קו</a:t>
          </a:r>
        </a:p>
      </xdr:txBody>
    </xdr:sp>
    <xdr:clientData/>
  </xdr:twoCellAnchor>
  <xdr:twoCellAnchor>
    <xdr:from>
      <xdr:col>2</xdr:col>
      <xdr:colOff>588818</xdr:colOff>
      <xdr:row>15</xdr:row>
      <xdr:rowOff>108065</xdr:rowOff>
    </xdr:from>
    <xdr:to>
      <xdr:col>4</xdr:col>
      <xdr:colOff>347787</xdr:colOff>
      <xdr:row>16</xdr:row>
      <xdr:rowOff>145321</xdr:rowOff>
    </xdr:to>
    <xdr:sp macro="" textlink="">
      <xdr:nvSpPr>
        <xdr:cNvPr id="16" name="מלבן מעוגל 3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63A9F93-9B9E-4DBE-9A01-DC316E8A9150}"/>
            </a:ext>
          </a:extLst>
        </xdr:cNvPr>
        <xdr:cNvSpPr/>
      </xdr:nvSpPr>
      <xdr:spPr>
        <a:xfrm flipH="1">
          <a:off x="9871431486" y="3149138"/>
          <a:ext cx="964314" cy="258928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ysClr val="windowText" lastClr="000000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indent="0" algn="r" rtl="1"/>
          <a:r>
            <a:rPr lang="he-IL" sz="1200" b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עוגה וטבעת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172720</xdr:colOff>
      <xdr:row>7</xdr:row>
      <xdr:rowOff>28787</xdr:rowOff>
    </xdr:from>
    <xdr:to>
      <xdr:col>15</xdr:col>
      <xdr:colOff>472440</xdr:colOff>
      <xdr:row>20</xdr:row>
      <xdr:rowOff>171348</xdr:rowOff>
    </xdr:to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41</xdr:row>
      <xdr:rowOff>0</xdr:rowOff>
    </xdr:from>
    <xdr:to>
      <xdr:col>9</xdr:col>
      <xdr:colOff>342180</xdr:colOff>
      <xdr:row>52</xdr:row>
      <xdr:rowOff>104460</xdr:rowOff>
    </xdr:to>
    <xdr:graphicFrame macro="">
      <xdr:nvGraphicFramePr>
        <xdr:cNvPr id="3" name="תרשים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640800</xdr:colOff>
      <xdr:row>41</xdr:row>
      <xdr:rowOff>0</xdr:rowOff>
    </xdr:from>
    <xdr:to>
      <xdr:col>19</xdr:col>
      <xdr:colOff>228600</xdr:colOff>
      <xdr:row>52</xdr:row>
      <xdr:rowOff>112080</xdr:rowOff>
    </xdr:to>
    <xdr:graphicFrame macro="">
      <xdr:nvGraphicFramePr>
        <xdr:cNvPr id="4" name="תרשים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228600</xdr:colOff>
      <xdr:row>53</xdr:row>
      <xdr:rowOff>0</xdr:rowOff>
    </xdr:from>
    <xdr:to>
      <xdr:col>9</xdr:col>
      <xdr:colOff>411480</xdr:colOff>
      <xdr:row>53</xdr:row>
      <xdr:rowOff>15240</xdr:rowOff>
    </xdr:to>
    <xdr:cxnSp macro="">
      <xdr:nvCxnSpPr>
        <xdr:cNvPr id="5" name="מחבר חץ ישר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 flipH="1" flipV="1">
          <a:off x="10855368180" y="12893040"/>
          <a:ext cx="5577840" cy="15240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182880</xdr:colOff>
      <xdr:row>53</xdr:row>
      <xdr:rowOff>7620</xdr:rowOff>
    </xdr:from>
    <xdr:to>
      <xdr:col>18</xdr:col>
      <xdr:colOff>624840</xdr:colOff>
      <xdr:row>53</xdr:row>
      <xdr:rowOff>15240</xdr:rowOff>
    </xdr:to>
    <xdr:cxnSp macro="">
      <xdr:nvCxnSpPr>
        <xdr:cNvPr id="6" name="מחבר חץ ישר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/>
      </xdr:nvCxnSpPr>
      <xdr:spPr>
        <a:xfrm flipV="1">
          <a:off x="10849043580" y="12900660"/>
          <a:ext cx="5227320" cy="7620"/>
        </a:xfrm>
        <a:prstGeom prst="straightConnector1">
          <a:avLst/>
        </a:prstGeom>
        <a:ln w="38100">
          <a:solidFill>
            <a:srgbClr val="9ED318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222540</xdr:colOff>
      <xdr:row>51</xdr:row>
      <xdr:rowOff>27940</xdr:rowOff>
    </xdr:from>
    <xdr:to>
      <xdr:col>0</xdr:col>
      <xdr:colOff>510540</xdr:colOff>
      <xdr:row>52</xdr:row>
      <xdr:rowOff>133060</xdr:rowOff>
    </xdr:to>
    <xdr:sp macro="" textlink="">
      <xdr:nvSpPr>
        <xdr:cNvPr id="7" name="אליפסה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9737095080" y="9446260"/>
          <a:ext cx="288000" cy="288000"/>
        </a:xfrm>
        <a:prstGeom prst="ellipse">
          <a:avLst/>
        </a:prstGeom>
        <a:solidFill>
          <a:srgbClr val="000000">
            <a:alpha val="50196"/>
          </a:srgbClr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LID4096" sz="1100"/>
        </a:p>
      </xdr:txBody>
    </xdr:sp>
    <xdr:clientData/>
  </xdr:twoCellAnchor>
  <xdr:twoCellAnchor>
    <xdr:from>
      <xdr:col>18</xdr:col>
      <xdr:colOff>300600</xdr:colOff>
      <xdr:row>51</xdr:row>
      <xdr:rowOff>22860</xdr:rowOff>
    </xdr:from>
    <xdr:to>
      <xdr:col>18</xdr:col>
      <xdr:colOff>588600</xdr:colOff>
      <xdr:row>52</xdr:row>
      <xdr:rowOff>127980</xdr:rowOff>
    </xdr:to>
    <xdr:sp macro="" textlink="">
      <xdr:nvSpPr>
        <xdr:cNvPr id="8" name="אליפסה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9726699540" y="9441180"/>
          <a:ext cx="288000" cy="288000"/>
        </a:xfrm>
        <a:prstGeom prst="ellipse">
          <a:avLst/>
        </a:prstGeom>
        <a:solidFill>
          <a:srgbClr val="9ED318">
            <a:alpha val="50196"/>
          </a:srgbClr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LID4096" sz="1100"/>
        </a:p>
      </xdr:txBody>
    </xdr:sp>
    <xdr:clientData/>
  </xdr:twoCellAnchor>
  <xdr:twoCellAnchor>
    <xdr:from>
      <xdr:col>2</xdr:col>
      <xdr:colOff>3720</xdr:colOff>
      <xdr:row>57</xdr:row>
      <xdr:rowOff>53340</xdr:rowOff>
    </xdr:from>
    <xdr:to>
      <xdr:col>8</xdr:col>
      <xdr:colOff>144240</xdr:colOff>
      <xdr:row>70</xdr:row>
      <xdr:rowOff>144780</xdr:rowOff>
    </xdr:to>
    <xdr:graphicFrame macro="">
      <xdr:nvGraphicFramePr>
        <xdr:cNvPr id="9" name="תרשים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251370</xdr:colOff>
      <xdr:row>57</xdr:row>
      <xdr:rowOff>53340</xdr:rowOff>
    </xdr:from>
    <xdr:to>
      <xdr:col>13</xdr:col>
      <xdr:colOff>498570</xdr:colOff>
      <xdr:row>70</xdr:row>
      <xdr:rowOff>160020</xdr:rowOff>
    </xdr:to>
    <xdr:graphicFrame macro="">
      <xdr:nvGraphicFramePr>
        <xdr:cNvPr id="10" name="תרשים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605700</xdr:colOff>
      <xdr:row>57</xdr:row>
      <xdr:rowOff>53340</xdr:rowOff>
    </xdr:from>
    <xdr:to>
      <xdr:col>19</xdr:col>
      <xdr:colOff>45180</xdr:colOff>
      <xdr:row>71</xdr:row>
      <xdr:rowOff>0</xdr:rowOff>
    </xdr:to>
    <xdr:graphicFrame macro="">
      <xdr:nvGraphicFramePr>
        <xdr:cNvPr id="11" name="תרשים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731520</xdr:colOff>
      <xdr:row>69</xdr:row>
      <xdr:rowOff>91440</xdr:rowOff>
    </xdr:from>
    <xdr:to>
      <xdr:col>18</xdr:col>
      <xdr:colOff>601980</xdr:colOff>
      <xdr:row>70</xdr:row>
      <xdr:rowOff>160020</xdr:rowOff>
    </xdr:to>
    <xdr:sp macro="" textlink="">
      <xdr:nvSpPr>
        <xdr:cNvPr id="12" name="מלבן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10849066440" y="15910560"/>
          <a:ext cx="3329940" cy="251460"/>
        </a:xfrm>
        <a:prstGeom prst="rect">
          <a:avLst/>
        </a:prstGeom>
        <a:solidFill>
          <a:schemeClr val="tx1">
            <a:lumMod val="50000"/>
            <a:lumOff val="50000"/>
            <a:alpha val="50196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LID4096" sz="1100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297180</xdr:colOff>
      <xdr:row>69</xdr:row>
      <xdr:rowOff>99060</xdr:rowOff>
    </xdr:from>
    <xdr:to>
      <xdr:col>13</xdr:col>
      <xdr:colOff>289560</xdr:colOff>
      <xdr:row>70</xdr:row>
      <xdr:rowOff>167640</xdr:rowOff>
    </xdr:to>
    <xdr:sp macro="" textlink="">
      <xdr:nvSpPr>
        <xdr:cNvPr id="13" name="מלבן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10852838340" y="15918180"/>
          <a:ext cx="3307080" cy="251460"/>
        </a:xfrm>
        <a:prstGeom prst="rect">
          <a:avLst/>
        </a:prstGeom>
        <a:solidFill>
          <a:schemeClr val="tx1">
            <a:lumMod val="50000"/>
            <a:lumOff val="50000"/>
            <a:alpha val="50196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LID4096" sz="1100"/>
        </a:p>
      </xdr:txBody>
    </xdr:sp>
    <xdr:clientData/>
  </xdr:twoCellAnchor>
  <xdr:twoCellAnchor>
    <xdr:from>
      <xdr:col>2</xdr:col>
      <xdr:colOff>91440</xdr:colOff>
      <xdr:row>69</xdr:row>
      <xdr:rowOff>99060</xdr:rowOff>
    </xdr:from>
    <xdr:to>
      <xdr:col>8</xdr:col>
      <xdr:colOff>30480</xdr:colOff>
      <xdr:row>70</xdr:row>
      <xdr:rowOff>167640</xdr:rowOff>
    </xdr:to>
    <xdr:sp macro="" textlink="">
      <xdr:nvSpPr>
        <xdr:cNvPr id="14" name="מלבן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10856412120" y="15918180"/>
          <a:ext cx="3337560" cy="251460"/>
        </a:xfrm>
        <a:prstGeom prst="rect">
          <a:avLst/>
        </a:prstGeom>
        <a:solidFill>
          <a:schemeClr val="tx1">
            <a:lumMod val="50000"/>
            <a:lumOff val="50000"/>
            <a:alpha val="50196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LID4096" sz="1100"/>
        </a:p>
      </xdr:txBody>
    </xdr:sp>
    <xdr:clientData/>
  </xdr:twoCellAnchor>
  <xdr:twoCellAnchor>
    <xdr:from>
      <xdr:col>2</xdr:col>
      <xdr:colOff>167640</xdr:colOff>
      <xdr:row>25</xdr:row>
      <xdr:rowOff>0</xdr:rowOff>
    </xdr:from>
    <xdr:to>
      <xdr:col>10</xdr:col>
      <xdr:colOff>388620</xdr:colOff>
      <xdr:row>37</xdr:row>
      <xdr:rowOff>123510</xdr:rowOff>
    </xdr:to>
    <xdr:graphicFrame macro="">
      <xdr:nvGraphicFramePr>
        <xdr:cNvPr id="19" name="תרשים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22860</xdr:colOff>
      <xdr:row>25</xdr:row>
      <xdr:rowOff>0</xdr:rowOff>
    </xdr:from>
    <xdr:to>
      <xdr:col>19</xdr:col>
      <xdr:colOff>91440</xdr:colOff>
      <xdr:row>37</xdr:row>
      <xdr:rowOff>124780</xdr:rowOff>
    </xdr:to>
    <xdr:graphicFrame macro="">
      <xdr:nvGraphicFramePr>
        <xdr:cNvPr id="20" name="תרשים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53340</xdr:rowOff>
    </xdr:from>
    <xdr:to>
      <xdr:col>21</xdr:col>
      <xdr:colOff>101211</xdr:colOff>
      <xdr:row>5</xdr:row>
      <xdr:rowOff>24765</xdr:rowOff>
    </xdr:to>
    <xdr:grpSp>
      <xdr:nvGrpSpPr>
        <xdr:cNvPr id="21" name="קבוצה 2">
          <a:extLst>
            <a:ext uri="{FF2B5EF4-FFF2-40B4-BE49-F238E27FC236}">
              <a16:creationId xmlns:a16="http://schemas.microsoft.com/office/drawing/2014/main" id="{1FEAD913-3D97-4E4C-9CFD-D266D862DA85}"/>
            </a:ext>
          </a:extLst>
        </xdr:cNvPr>
        <xdr:cNvGrpSpPr/>
      </xdr:nvGrpSpPr>
      <xdr:grpSpPr>
        <a:xfrm>
          <a:off x="9725411469" y="53340"/>
          <a:ext cx="12156051" cy="962025"/>
          <a:chOff x="10848363249" y="76200"/>
          <a:chExt cx="13565751" cy="962025"/>
        </a:xfrm>
      </xdr:grpSpPr>
      <xdr:sp macro="" textlink="">
        <xdr:nvSpPr>
          <xdr:cNvPr id="22" name="מלבן: פינות מעוגלות 13">
            <a:extLst>
              <a:ext uri="{FF2B5EF4-FFF2-40B4-BE49-F238E27FC236}">
                <a16:creationId xmlns:a16="http://schemas.microsoft.com/office/drawing/2014/main" id="{A73F9976-4398-EFC4-ADE4-CEED209F4547}"/>
              </a:ext>
            </a:extLst>
          </xdr:cNvPr>
          <xdr:cNvSpPr/>
        </xdr:nvSpPr>
        <xdr:spPr>
          <a:xfrm>
            <a:off x="10848363249" y="76200"/>
            <a:ext cx="13565751" cy="883920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ctr" rtl="1"/>
            <a:r>
              <a:rPr lang="he-IL" sz="44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עיצוב גרף</a:t>
            </a:r>
          </a:p>
        </xdr:txBody>
      </xdr:sp>
      <xdr:pic>
        <xdr:nvPicPr>
          <xdr:cNvPr id="30" name="גרפיקה 1" descr="בית עם מילוי מלא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BB05B7EA-362B-3506-B079-7B10D7BEE13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1"/>
              </a:ext>
            </a:extLst>
          </a:blip>
          <a:stretch>
            <a:fillRect/>
          </a:stretch>
        </xdr:blipFill>
        <xdr:spPr>
          <a:xfrm>
            <a:off x="10861172715" y="434340"/>
            <a:ext cx="565785" cy="603885"/>
          </a:xfrm>
          <a:prstGeom prst="rect">
            <a:avLst/>
          </a:prstGeom>
        </xdr:spPr>
      </xdr:pic>
    </xdr:grpSp>
    <xdr:clientData/>
  </xdr:twoCellAnchor>
  <xdr:twoCellAnchor editAs="oneCell">
    <xdr:from>
      <xdr:col>18</xdr:col>
      <xdr:colOff>317064</xdr:colOff>
      <xdr:row>0</xdr:row>
      <xdr:rowOff>114300</xdr:rowOff>
    </xdr:from>
    <xdr:to>
      <xdr:col>20</xdr:col>
      <xdr:colOff>91440</xdr:colOff>
      <xdr:row>4</xdr:row>
      <xdr:rowOff>137159</xdr:rowOff>
    </xdr:to>
    <xdr:pic>
      <xdr:nvPicPr>
        <xdr:cNvPr id="32" name="Picture 31" descr="A dog wearing sunglasses and a bow tie holding a drink and a straw&#10;&#10;Description automatically generated">
          <a:extLst>
            <a:ext uri="{FF2B5EF4-FFF2-40B4-BE49-F238E27FC236}">
              <a16:creationId xmlns:a16="http://schemas.microsoft.com/office/drawing/2014/main" id="{AB0D5300-2123-874A-B481-BEEC4175D2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578" t="4457" r="3208" b="4278"/>
        <a:stretch/>
      </xdr:blipFill>
      <xdr:spPr>
        <a:xfrm>
          <a:off x="9726015600" y="114300"/>
          <a:ext cx="955476" cy="8153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365760</xdr:colOff>
      <xdr:row>6</xdr:row>
      <xdr:rowOff>45720</xdr:rowOff>
    </xdr:from>
    <xdr:to>
      <xdr:col>22</xdr:col>
      <xdr:colOff>525541</xdr:colOff>
      <xdr:row>7</xdr:row>
      <xdr:rowOff>18252</xdr:rowOff>
    </xdr:to>
    <xdr:pic>
      <xdr:nvPicPr>
        <xdr:cNvPr id="2" name="תמונה 1" descr="A green circle with a white circle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7B7547-49E5-40E4-B39D-978A1D0A76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8087"/>
        <a:stretch/>
      </xdr:blipFill>
      <xdr:spPr>
        <a:xfrm>
          <a:off x="10971177179" y="1143000"/>
          <a:ext cx="159781" cy="262092"/>
        </a:xfrm>
        <a:prstGeom prst="rect">
          <a:avLst/>
        </a:prstGeom>
      </xdr:spPr>
    </xdr:pic>
    <xdr:clientData/>
  </xdr:twoCellAnchor>
  <xdr:twoCellAnchor>
    <xdr:from>
      <xdr:col>8</xdr:col>
      <xdr:colOff>304800</xdr:colOff>
      <xdr:row>34</xdr:row>
      <xdr:rowOff>45720</xdr:rowOff>
    </xdr:from>
    <xdr:to>
      <xdr:col>17</xdr:col>
      <xdr:colOff>324347</xdr:colOff>
      <xdr:row>48</xdr:row>
      <xdr:rowOff>15240</xdr:rowOff>
    </xdr:to>
    <xdr:graphicFrame macro="">
      <xdr:nvGraphicFramePr>
        <xdr:cNvPr id="3" name="תרשים 2">
          <a:extLst>
            <a:ext uri="{FF2B5EF4-FFF2-40B4-BE49-F238E27FC236}">
              <a16:creationId xmlns:a16="http://schemas.microsoft.com/office/drawing/2014/main" id="{1E54D52A-B100-43E0-B80B-90650353CE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436396</xdr:colOff>
      <xdr:row>37</xdr:row>
      <xdr:rowOff>99060</xdr:rowOff>
    </xdr:from>
    <xdr:to>
      <xdr:col>13</xdr:col>
      <xdr:colOff>293432</xdr:colOff>
      <xdr:row>39</xdr:row>
      <xdr:rowOff>129278</xdr:rowOff>
    </xdr:to>
    <xdr:sp macro="" textlink="">
      <xdr:nvSpPr>
        <xdr:cNvPr id="4" name="אליפסה 3">
          <a:extLst>
            <a:ext uri="{FF2B5EF4-FFF2-40B4-BE49-F238E27FC236}">
              <a16:creationId xmlns:a16="http://schemas.microsoft.com/office/drawing/2014/main" id="{0C2DCD0C-08DD-4584-B4FA-8808C4D599F7}"/>
            </a:ext>
          </a:extLst>
        </xdr:cNvPr>
        <xdr:cNvSpPr/>
      </xdr:nvSpPr>
      <xdr:spPr>
        <a:xfrm>
          <a:off x="9979322695" y="7573587"/>
          <a:ext cx="432000" cy="432000"/>
        </a:xfrm>
        <a:prstGeom prst="ellipse">
          <a:avLst/>
        </a:prstGeom>
        <a:solidFill>
          <a:srgbClr val="FFFF00">
            <a:alpha val="2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</xdr:col>
      <xdr:colOff>0</xdr:colOff>
      <xdr:row>39</xdr:row>
      <xdr:rowOff>160021</xdr:rowOff>
    </xdr:from>
    <xdr:to>
      <xdr:col>7</xdr:col>
      <xdr:colOff>60961</xdr:colOff>
      <xdr:row>41</xdr:row>
      <xdr:rowOff>37107</xdr:rowOff>
    </xdr:to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C0F4C933-B16E-4050-B2B6-B17D5C9786D4}"/>
            </a:ext>
          </a:extLst>
        </xdr:cNvPr>
        <xdr:cNvSpPr/>
      </xdr:nvSpPr>
      <xdr:spPr>
        <a:xfrm rot="5400000">
          <a:off x="10984619117" y="5074423"/>
          <a:ext cx="273326" cy="6111241"/>
        </a:xfrm>
        <a:prstGeom prst="rect">
          <a:avLst/>
        </a:prstGeom>
        <a:solidFill>
          <a:srgbClr val="FFFF00">
            <a:alpha val="2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335281</xdr:colOff>
      <xdr:row>21</xdr:row>
      <xdr:rowOff>182883</xdr:rowOff>
    </xdr:from>
    <xdr:to>
      <xdr:col>7</xdr:col>
      <xdr:colOff>7621</xdr:colOff>
      <xdr:row>23</xdr:row>
      <xdr:rowOff>30480</xdr:rowOff>
    </xdr:to>
    <xdr:sp macro="" textlink="">
      <xdr:nvSpPr>
        <xdr:cNvPr id="6" name="מלבן 5">
          <a:extLst>
            <a:ext uri="{FF2B5EF4-FFF2-40B4-BE49-F238E27FC236}">
              <a16:creationId xmlns:a16="http://schemas.microsoft.com/office/drawing/2014/main" id="{2C0D5EE5-BAE5-45A5-92AF-4F997ED41BF7}"/>
            </a:ext>
          </a:extLst>
        </xdr:cNvPr>
        <xdr:cNvSpPr/>
      </xdr:nvSpPr>
      <xdr:spPr>
        <a:xfrm rot="5400000">
          <a:off x="10984691010" y="1489712"/>
          <a:ext cx="259077" cy="6134100"/>
        </a:xfrm>
        <a:prstGeom prst="rect">
          <a:avLst/>
        </a:prstGeom>
        <a:solidFill>
          <a:srgbClr val="FFFF00">
            <a:alpha val="2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396240</xdr:colOff>
      <xdr:row>63</xdr:row>
      <xdr:rowOff>3</xdr:rowOff>
    </xdr:from>
    <xdr:to>
      <xdr:col>4</xdr:col>
      <xdr:colOff>777241</xdr:colOff>
      <xdr:row>64</xdr:row>
      <xdr:rowOff>3</xdr:rowOff>
    </xdr:to>
    <xdr:sp macro="" textlink="">
      <xdr:nvSpPr>
        <xdr:cNvPr id="7" name="מלבן 6">
          <a:extLst>
            <a:ext uri="{FF2B5EF4-FFF2-40B4-BE49-F238E27FC236}">
              <a16:creationId xmlns:a16="http://schemas.microsoft.com/office/drawing/2014/main" id="{C2CB86BE-FA5A-45BF-8DEB-E07956AA8718}"/>
            </a:ext>
          </a:extLst>
        </xdr:cNvPr>
        <xdr:cNvSpPr/>
      </xdr:nvSpPr>
      <xdr:spPr>
        <a:xfrm rot="5400000">
          <a:off x="10985475870" y="10595612"/>
          <a:ext cx="236220" cy="4465321"/>
        </a:xfrm>
        <a:prstGeom prst="rect">
          <a:avLst/>
        </a:prstGeom>
        <a:solidFill>
          <a:srgbClr val="C00000">
            <a:alpha val="2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</xdr:col>
      <xdr:colOff>34636</xdr:colOff>
      <xdr:row>0</xdr:row>
      <xdr:rowOff>34636</xdr:rowOff>
    </xdr:from>
    <xdr:to>
      <xdr:col>19</xdr:col>
      <xdr:colOff>6927</xdr:colOff>
      <xdr:row>5</xdr:row>
      <xdr:rowOff>96116</xdr:rowOff>
    </xdr:to>
    <xdr:grpSp>
      <xdr:nvGrpSpPr>
        <xdr:cNvPr id="18" name="קבוצה 2">
          <a:extLst>
            <a:ext uri="{FF2B5EF4-FFF2-40B4-BE49-F238E27FC236}">
              <a16:creationId xmlns:a16="http://schemas.microsoft.com/office/drawing/2014/main" id="{30B19E37-21ED-4CBA-AADE-D6A196D32679}"/>
            </a:ext>
          </a:extLst>
        </xdr:cNvPr>
        <xdr:cNvGrpSpPr/>
      </xdr:nvGrpSpPr>
      <xdr:grpSpPr>
        <a:xfrm>
          <a:off x="9975958528" y="34636"/>
          <a:ext cx="11499272" cy="962025"/>
          <a:chOff x="10848363249" y="76200"/>
          <a:chExt cx="13565751" cy="962025"/>
        </a:xfrm>
      </xdr:grpSpPr>
      <xdr:sp macro="" textlink="">
        <xdr:nvSpPr>
          <xdr:cNvPr id="19" name="מלבן: פינות מעוגלות 13">
            <a:extLst>
              <a:ext uri="{FF2B5EF4-FFF2-40B4-BE49-F238E27FC236}">
                <a16:creationId xmlns:a16="http://schemas.microsoft.com/office/drawing/2014/main" id="{2A75D447-E584-8BA7-79A5-81FFC0E24A06}"/>
              </a:ext>
            </a:extLst>
          </xdr:cNvPr>
          <xdr:cNvSpPr/>
        </xdr:nvSpPr>
        <xdr:spPr>
          <a:xfrm>
            <a:off x="10848363249" y="76200"/>
            <a:ext cx="13565751" cy="883920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ctr" rtl="1"/>
            <a:r>
              <a:rPr lang="he-IL" sz="44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עיצוב טבלה</a:t>
            </a:r>
          </a:p>
        </xdr:txBody>
      </xdr:sp>
      <xdr:pic>
        <xdr:nvPicPr>
          <xdr:cNvPr id="20" name="גרפיקה 1" descr="בית עם מילוי מלא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6568F68C-2B1E-9EDD-19F9-1EF2C7387F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6"/>
              </a:ext>
            </a:extLst>
          </a:blip>
          <a:stretch>
            <a:fillRect/>
          </a:stretch>
        </xdr:blipFill>
        <xdr:spPr>
          <a:xfrm>
            <a:off x="10861172715" y="434340"/>
            <a:ext cx="565785" cy="603885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55418</xdr:colOff>
      <xdr:row>8</xdr:row>
      <xdr:rowOff>110837</xdr:rowOff>
    </xdr:from>
    <xdr:to>
      <xdr:col>16</xdr:col>
      <xdr:colOff>436418</xdr:colOff>
      <xdr:row>25</xdr:row>
      <xdr:rowOff>145473</xdr:rowOff>
    </xdr:to>
    <xdr:sp macro="" textlink="">
      <xdr:nvSpPr>
        <xdr:cNvPr id="21" name="מלבן: פינות מעוגלות 1">
          <a:extLst>
            <a:ext uri="{FF2B5EF4-FFF2-40B4-BE49-F238E27FC236}">
              <a16:creationId xmlns:a16="http://schemas.microsoft.com/office/drawing/2014/main" id="{1A762B83-1389-428C-9383-42C30069864E}"/>
            </a:ext>
          </a:extLst>
        </xdr:cNvPr>
        <xdr:cNvSpPr/>
      </xdr:nvSpPr>
      <xdr:spPr>
        <a:xfrm>
          <a:off x="9977427109" y="1662546"/>
          <a:ext cx="4003964" cy="3567545"/>
        </a:xfrm>
        <a:prstGeom prst="roundRect">
          <a:avLst/>
        </a:prstGeom>
        <a:noFill/>
        <a:ln w="1270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373380</xdr:colOff>
      <xdr:row>9</xdr:row>
      <xdr:rowOff>7620</xdr:rowOff>
    </xdr:from>
    <xdr:to>
      <xdr:col>20</xdr:col>
      <xdr:colOff>167640</xdr:colOff>
      <xdr:row>23</xdr:row>
      <xdr:rowOff>130144</xdr:rowOff>
    </xdr:to>
    <xdr:graphicFrame macro="">
      <xdr:nvGraphicFramePr>
        <xdr:cNvPr id="2" name="תרשים 11">
          <a:extLst>
            <a:ext uri="{FF2B5EF4-FFF2-40B4-BE49-F238E27FC236}">
              <a16:creationId xmlns:a16="http://schemas.microsoft.com/office/drawing/2014/main" id="{790D021C-E221-4652-BAF0-A3DC96CFF0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53340</xdr:colOff>
      <xdr:row>0</xdr:row>
      <xdr:rowOff>38100</xdr:rowOff>
    </xdr:from>
    <xdr:to>
      <xdr:col>20</xdr:col>
      <xdr:colOff>189657</xdr:colOff>
      <xdr:row>5</xdr:row>
      <xdr:rowOff>10886</xdr:rowOff>
    </xdr:to>
    <xdr:sp macro="" textlink="">
      <xdr:nvSpPr>
        <xdr:cNvPr id="3" name="מלבן: פינות מעוגלות 15">
          <a:extLst>
            <a:ext uri="{FF2B5EF4-FFF2-40B4-BE49-F238E27FC236}">
              <a16:creationId xmlns:a16="http://schemas.microsoft.com/office/drawing/2014/main" id="{8ECFCB4F-0C37-4EF9-AA85-166596D21BEF}"/>
            </a:ext>
          </a:extLst>
        </xdr:cNvPr>
        <xdr:cNvSpPr/>
      </xdr:nvSpPr>
      <xdr:spPr>
        <a:xfrm>
          <a:off x="9725917383" y="38100"/>
          <a:ext cx="12229257" cy="887186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he-IL" sz="4400" b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סטטוס חודשי</a:t>
          </a:r>
        </a:p>
      </xdr:txBody>
    </xdr:sp>
    <xdr:clientData/>
  </xdr:twoCellAnchor>
  <xdr:twoCellAnchor>
    <xdr:from>
      <xdr:col>0</xdr:col>
      <xdr:colOff>228600</xdr:colOff>
      <xdr:row>2</xdr:row>
      <xdr:rowOff>53340</xdr:rowOff>
    </xdr:from>
    <xdr:to>
      <xdr:col>1</xdr:col>
      <xdr:colOff>198120</xdr:colOff>
      <xdr:row>5</xdr:row>
      <xdr:rowOff>68580</xdr:rowOff>
    </xdr:to>
    <xdr:pic>
      <xdr:nvPicPr>
        <xdr:cNvPr id="4" name="גרפיקה 1" descr="בית עם מילוי מלא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B19DF3-E335-4837-B373-16D0996E6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737407500" y="419100"/>
          <a:ext cx="563880" cy="563880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0.69917</cdr:x>
      <cdr:y>0.19899</cdr:y>
    </cdr:from>
    <cdr:to>
      <cdr:x>0.74276</cdr:x>
      <cdr:y>0.31382</cdr:y>
    </cdr:to>
    <cdr:pic>
      <cdr:nvPicPr>
        <cdr:cNvPr id="2" name="גרפיקה 12" descr="הפעל עם מילוי מלא">
          <a:extLst xmlns:a="http://schemas.openxmlformats.org/drawingml/2006/main">
            <a:ext uri="{FF2B5EF4-FFF2-40B4-BE49-F238E27FC236}">
              <a16:creationId xmlns:a16="http://schemas.microsoft.com/office/drawing/2014/main" id="{34EAB8E5-4F00-4D0D-9E55-0CAA9FE8BD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6889465" y="521538"/>
          <a:ext cx="329074" cy="426471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0.81431</cdr:x>
      <cdr:y>0.09307</cdr:y>
    </cdr:from>
    <cdr:to>
      <cdr:x>0.96093</cdr:x>
      <cdr:y>0.93331</cdr:y>
    </cdr:to>
    <cdr:sp macro="" textlink="">
      <cdr:nvSpPr>
        <cdr:cNvPr id="3" name="סוגר מרובע כפול 2">
          <a:extLst xmlns:a="http://schemas.openxmlformats.org/drawingml/2006/main">
            <a:ext uri="{FF2B5EF4-FFF2-40B4-BE49-F238E27FC236}">
              <a16:creationId xmlns:a16="http://schemas.microsoft.com/office/drawing/2014/main" id="{FE2E18D8-8BDF-4603-AA41-0D7B96ABF17C}"/>
            </a:ext>
          </a:extLst>
        </cdr:cNvPr>
        <cdr:cNvSpPr/>
      </cdr:nvSpPr>
      <cdr:spPr>
        <a:xfrm xmlns:a="http://schemas.openxmlformats.org/drawingml/2006/main">
          <a:off x="8257540" y="266700"/>
          <a:ext cx="1486749" cy="2407920"/>
        </a:xfrm>
        <a:prstGeom xmlns:a="http://schemas.openxmlformats.org/drawingml/2006/main" prst="bracketPair">
          <a:avLst/>
        </a:prstGeom>
        <a:noFill xmlns:a="http://schemas.openxmlformats.org/drawingml/2006/main"/>
        <a:ln xmlns:a="http://schemas.openxmlformats.org/drawingml/2006/main" w="6350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1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1"/>
          <a:endParaRPr lang="he-IL" sz="1100"/>
        </a:p>
      </cdr:txBody>
    </cdr:sp>
  </cdr:relSizeAnchor>
  <cdr:relSizeAnchor xmlns:cdr="http://schemas.openxmlformats.org/drawingml/2006/chartDrawing">
    <cdr:from>
      <cdr:x>0.00576</cdr:x>
      <cdr:y>0.09484</cdr:y>
    </cdr:from>
    <cdr:to>
      <cdr:x>0.77983</cdr:x>
      <cdr:y>0.93509</cdr:y>
    </cdr:to>
    <cdr:sp macro="" textlink="">
      <cdr:nvSpPr>
        <cdr:cNvPr id="4" name="מלבן 3">
          <a:extLst xmlns:a="http://schemas.openxmlformats.org/drawingml/2006/main">
            <a:ext uri="{FF2B5EF4-FFF2-40B4-BE49-F238E27FC236}">
              <a16:creationId xmlns:a16="http://schemas.microsoft.com/office/drawing/2014/main" id="{B29C0B02-25F1-8D17-195A-B82BD9B10086}"/>
            </a:ext>
          </a:extLst>
        </cdr:cNvPr>
        <cdr:cNvSpPr/>
      </cdr:nvSpPr>
      <cdr:spPr>
        <a:xfrm xmlns:a="http://schemas.openxmlformats.org/drawingml/2006/main">
          <a:off x="58420" y="271780"/>
          <a:ext cx="7849445" cy="24079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1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1"/>
          <a:endParaRPr lang="he-IL" sz="1100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387661</xdr:colOff>
      <xdr:row>7</xdr:row>
      <xdr:rowOff>153631</xdr:rowOff>
    </xdr:from>
    <xdr:to>
      <xdr:col>16</xdr:col>
      <xdr:colOff>438726</xdr:colOff>
      <xdr:row>21</xdr:row>
      <xdr:rowOff>31769</xdr:rowOff>
    </xdr:to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307879</xdr:colOff>
      <xdr:row>23</xdr:row>
      <xdr:rowOff>39542</xdr:rowOff>
    </xdr:from>
    <xdr:to>
      <xdr:col>16</xdr:col>
      <xdr:colOff>469514</xdr:colOff>
      <xdr:row>35</xdr:row>
      <xdr:rowOff>7157</xdr:rowOff>
    </xdr:to>
    <xdr:graphicFrame macro="">
      <xdr:nvGraphicFramePr>
        <xdr:cNvPr id="4" name="תרשים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315036</xdr:colOff>
      <xdr:row>37</xdr:row>
      <xdr:rowOff>20417</xdr:rowOff>
    </xdr:from>
    <xdr:to>
      <xdr:col>18</xdr:col>
      <xdr:colOff>215514</xdr:colOff>
      <xdr:row>52</xdr:row>
      <xdr:rowOff>18512</xdr:rowOff>
    </xdr:to>
    <xdr:graphicFrame macro="">
      <xdr:nvGraphicFramePr>
        <xdr:cNvPr id="5" name="תרשים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459545</xdr:colOff>
      <xdr:row>56</xdr:row>
      <xdr:rowOff>30480</xdr:rowOff>
    </xdr:from>
    <xdr:to>
      <xdr:col>17</xdr:col>
      <xdr:colOff>169333</xdr:colOff>
      <xdr:row>68</xdr:row>
      <xdr:rowOff>45720</xdr:rowOff>
    </xdr:to>
    <xdr:graphicFrame macro="">
      <xdr:nvGraphicFramePr>
        <xdr:cNvPr id="7" name="תרשים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-31442987</xdr:colOff>
      <xdr:row>1</xdr:row>
      <xdr:rowOff>106602</xdr:rowOff>
    </xdr:from>
    <xdr:to>
      <xdr:col>0</xdr:col>
      <xdr:colOff>-29605522</xdr:colOff>
      <xdr:row>4</xdr:row>
      <xdr:rowOff>104948</xdr:rowOff>
    </xdr:to>
    <xdr:pic>
      <xdr:nvPicPr>
        <xdr:cNvPr id="21" name="תמונה 32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891313542" y="304722"/>
          <a:ext cx="1837465" cy="5927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248454</xdr:colOff>
      <xdr:row>4</xdr:row>
      <xdr:rowOff>161540</xdr:rowOff>
    </xdr:to>
    <xdr:grpSp>
      <xdr:nvGrpSpPr>
        <xdr:cNvPr id="8" name="קבוצה 2">
          <a:extLst>
            <a:ext uri="{FF2B5EF4-FFF2-40B4-BE49-F238E27FC236}">
              <a16:creationId xmlns:a16="http://schemas.microsoft.com/office/drawing/2014/main" id="{45503EFD-5F8D-47CF-99EB-EA7355FF23E4}"/>
            </a:ext>
          </a:extLst>
        </xdr:cNvPr>
        <xdr:cNvGrpSpPr/>
      </xdr:nvGrpSpPr>
      <xdr:grpSpPr>
        <a:xfrm>
          <a:off x="9698148879" y="0"/>
          <a:ext cx="12163363" cy="962025"/>
          <a:chOff x="10848363249" y="76200"/>
          <a:chExt cx="13565751" cy="962025"/>
        </a:xfrm>
      </xdr:grpSpPr>
      <xdr:sp macro="" textlink="">
        <xdr:nvSpPr>
          <xdr:cNvPr id="9" name="מלבן: פינות מעוגלות 13">
            <a:extLst>
              <a:ext uri="{FF2B5EF4-FFF2-40B4-BE49-F238E27FC236}">
                <a16:creationId xmlns:a16="http://schemas.microsoft.com/office/drawing/2014/main" id="{B77DD66B-9515-08BB-F244-332949249AEF}"/>
              </a:ext>
            </a:extLst>
          </xdr:cNvPr>
          <xdr:cNvSpPr/>
        </xdr:nvSpPr>
        <xdr:spPr>
          <a:xfrm>
            <a:off x="10848363249" y="76200"/>
            <a:ext cx="13565751" cy="883920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ctr" rtl="1"/>
            <a:r>
              <a:rPr lang="he-IL" sz="44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גרף קו</a:t>
            </a:r>
          </a:p>
        </xdr:txBody>
      </xdr:sp>
      <xdr:pic>
        <xdr:nvPicPr>
          <xdr:cNvPr id="10" name="גרפיקה 1" descr="בית עם מילוי מלא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4B0CB82B-FCDE-C89A-DA72-B4860294B0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8"/>
              </a:ext>
            </a:extLst>
          </a:blip>
          <a:stretch>
            <a:fillRect/>
          </a:stretch>
        </xdr:blipFill>
        <xdr:spPr>
          <a:xfrm>
            <a:off x="10861172715" y="434340"/>
            <a:ext cx="565785" cy="603885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529590</xdr:colOff>
      <xdr:row>8</xdr:row>
      <xdr:rowOff>70485</xdr:rowOff>
    </xdr:from>
    <xdr:to>
      <xdr:col>10</xdr:col>
      <xdr:colOff>300990</xdr:colOff>
      <xdr:row>25</xdr:row>
      <xdr:rowOff>108585</xdr:rowOff>
    </xdr:to>
    <xdr:graphicFrame macro="">
      <xdr:nvGraphicFramePr>
        <xdr:cNvPr id="44" name="תרשים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163830</xdr:colOff>
      <xdr:row>8</xdr:row>
      <xdr:rowOff>85725</xdr:rowOff>
    </xdr:from>
    <xdr:to>
      <xdr:col>18</xdr:col>
      <xdr:colOff>542925</xdr:colOff>
      <xdr:row>26</xdr:row>
      <xdr:rowOff>171450</xdr:rowOff>
    </xdr:to>
    <xdr:graphicFrame macro="">
      <xdr:nvGraphicFramePr>
        <xdr:cNvPr id="45" name="תרשים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60960</xdr:colOff>
      <xdr:row>0</xdr:row>
      <xdr:rowOff>121920</xdr:rowOff>
    </xdr:from>
    <xdr:to>
      <xdr:col>20</xdr:col>
      <xdr:colOff>238371</xdr:colOff>
      <xdr:row>5</xdr:row>
      <xdr:rowOff>93345</xdr:rowOff>
    </xdr:to>
    <xdr:grpSp>
      <xdr:nvGrpSpPr>
        <xdr:cNvPr id="7" name="קבוצה 2">
          <a:extLst>
            <a:ext uri="{FF2B5EF4-FFF2-40B4-BE49-F238E27FC236}">
              <a16:creationId xmlns:a16="http://schemas.microsoft.com/office/drawing/2014/main" id="{A2F14CB2-8F8B-4036-9522-21DB81D55FC9}"/>
            </a:ext>
          </a:extLst>
        </xdr:cNvPr>
        <xdr:cNvGrpSpPr/>
      </xdr:nvGrpSpPr>
      <xdr:grpSpPr>
        <a:xfrm>
          <a:off x="9725868669" y="121920"/>
          <a:ext cx="12056991" cy="962025"/>
          <a:chOff x="10848363249" y="76200"/>
          <a:chExt cx="13565751" cy="962025"/>
        </a:xfrm>
      </xdr:grpSpPr>
      <xdr:sp macro="" textlink="">
        <xdr:nvSpPr>
          <xdr:cNvPr id="11" name="מלבן: פינות מעוגלות 13">
            <a:extLst>
              <a:ext uri="{FF2B5EF4-FFF2-40B4-BE49-F238E27FC236}">
                <a16:creationId xmlns:a16="http://schemas.microsoft.com/office/drawing/2014/main" id="{84AFB8FD-9571-1390-F027-5C834F3CDEED}"/>
              </a:ext>
            </a:extLst>
          </xdr:cNvPr>
          <xdr:cNvSpPr/>
        </xdr:nvSpPr>
        <xdr:spPr>
          <a:xfrm>
            <a:off x="10848363249" y="76200"/>
            <a:ext cx="13565751" cy="883920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ctr" rtl="1"/>
            <a:r>
              <a:rPr lang="he-IL" sz="44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גרף</a:t>
            </a:r>
            <a:r>
              <a:rPr lang="he-IL" sz="4400" b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שורות</a:t>
            </a:r>
            <a:endParaRPr lang="he-IL" sz="4400" b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pic>
        <xdr:nvPicPr>
          <xdr:cNvPr id="14" name="גרפיקה 1" descr="בית עם מילוי מלא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A9E4C17-F1B4-47A0-0678-F4ADFBE6B7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10861172715" y="434340"/>
            <a:ext cx="565785" cy="603885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8</xdr:row>
      <xdr:rowOff>15240</xdr:rowOff>
    </xdr:from>
    <xdr:to>
      <xdr:col>10</xdr:col>
      <xdr:colOff>144780</xdr:colOff>
      <xdr:row>20</xdr:row>
      <xdr:rowOff>83820</xdr:rowOff>
    </xdr:to>
    <xdr:graphicFrame macro="">
      <xdr:nvGraphicFramePr>
        <xdr:cNvPr id="21" name="תרשים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464819</xdr:colOff>
      <xdr:row>23</xdr:row>
      <xdr:rowOff>99060</xdr:rowOff>
    </xdr:from>
    <xdr:to>
      <xdr:col>12</xdr:col>
      <xdr:colOff>160019</xdr:colOff>
      <xdr:row>37</xdr:row>
      <xdr:rowOff>138853</xdr:rowOff>
    </xdr:to>
    <xdr:graphicFrame macro="">
      <xdr:nvGraphicFramePr>
        <xdr:cNvPr id="28" name="תרשים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312420</xdr:colOff>
      <xdr:row>8</xdr:row>
      <xdr:rowOff>15240</xdr:rowOff>
    </xdr:from>
    <xdr:to>
      <xdr:col>19</xdr:col>
      <xdr:colOff>228600</xdr:colOff>
      <xdr:row>20</xdr:row>
      <xdr:rowOff>83820</xdr:rowOff>
    </xdr:to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161636</xdr:colOff>
      <xdr:row>0</xdr:row>
      <xdr:rowOff>76970</xdr:rowOff>
    </xdr:from>
    <xdr:to>
      <xdr:col>20</xdr:col>
      <xdr:colOff>371605</xdr:colOff>
      <xdr:row>5</xdr:row>
      <xdr:rowOff>38389</xdr:rowOff>
    </xdr:to>
    <xdr:grpSp>
      <xdr:nvGrpSpPr>
        <xdr:cNvPr id="13" name="קבוצה 2">
          <a:extLst>
            <a:ext uri="{FF2B5EF4-FFF2-40B4-BE49-F238E27FC236}">
              <a16:creationId xmlns:a16="http://schemas.microsoft.com/office/drawing/2014/main" id="{3B1605B9-28FD-46BF-A500-6872BC5D2996}"/>
            </a:ext>
          </a:extLst>
        </xdr:cNvPr>
        <xdr:cNvGrpSpPr/>
      </xdr:nvGrpSpPr>
      <xdr:grpSpPr>
        <a:xfrm>
          <a:off x="9698025729" y="76970"/>
          <a:ext cx="12055605" cy="962025"/>
          <a:chOff x="10848363249" y="76200"/>
          <a:chExt cx="13565751" cy="962025"/>
        </a:xfrm>
      </xdr:grpSpPr>
      <xdr:sp macro="" textlink="">
        <xdr:nvSpPr>
          <xdr:cNvPr id="14" name="מלבן: פינות מעוגלות 13">
            <a:extLst>
              <a:ext uri="{FF2B5EF4-FFF2-40B4-BE49-F238E27FC236}">
                <a16:creationId xmlns:a16="http://schemas.microsoft.com/office/drawing/2014/main" id="{0F47BE34-8DE8-FF1D-AC2C-F20B40A2AE85}"/>
              </a:ext>
            </a:extLst>
          </xdr:cNvPr>
          <xdr:cNvSpPr/>
        </xdr:nvSpPr>
        <xdr:spPr>
          <a:xfrm>
            <a:off x="10848363249" y="76200"/>
            <a:ext cx="13565751" cy="883920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ctr" rtl="1"/>
            <a:r>
              <a:rPr lang="he-IL" sz="44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גרף</a:t>
            </a:r>
            <a:r>
              <a:rPr lang="he-IL" sz="4400" b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עמודות</a:t>
            </a:r>
            <a:endParaRPr lang="he-IL" sz="4400" b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pic>
        <xdr:nvPicPr>
          <xdr:cNvPr id="18" name="גרפיקה 1" descr="בית עם מילוי מלא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5D2B6F12-09CB-47CE-9CAD-AD3C091FD8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6"/>
              </a:ext>
            </a:extLst>
          </a:blip>
          <a:stretch>
            <a:fillRect/>
          </a:stretch>
        </xdr:blipFill>
        <xdr:spPr>
          <a:xfrm>
            <a:off x="10861172715" y="434340"/>
            <a:ext cx="565785" cy="603885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525780</xdr:colOff>
      <xdr:row>8</xdr:row>
      <xdr:rowOff>121920</xdr:rowOff>
    </xdr:from>
    <xdr:to>
      <xdr:col>6</xdr:col>
      <xdr:colOff>485140</xdr:colOff>
      <xdr:row>18</xdr:row>
      <xdr:rowOff>60325</xdr:rowOff>
    </xdr:to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472440</xdr:colOff>
      <xdr:row>8</xdr:row>
      <xdr:rowOff>76200</xdr:rowOff>
    </xdr:from>
    <xdr:to>
      <xdr:col>18</xdr:col>
      <xdr:colOff>533400</xdr:colOff>
      <xdr:row>20</xdr:row>
      <xdr:rowOff>3810</xdr:rowOff>
    </xdr:to>
    <xdr:graphicFrame macro="">
      <xdr:nvGraphicFramePr>
        <xdr:cNvPr id="16" name="תרשים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76200</xdr:colOff>
      <xdr:row>8</xdr:row>
      <xdr:rowOff>68580</xdr:rowOff>
    </xdr:from>
    <xdr:to>
      <xdr:col>13</xdr:col>
      <xdr:colOff>72390</xdr:colOff>
      <xdr:row>18</xdr:row>
      <xdr:rowOff>114300</xdr:rowOff>
    </xdr:to>
    <xdr:graphicFrame macro="">
      <xdr:nvGraphicFramePr>
        <xdr:cNvPr id="9" name="תרשים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91440</xdr:colOff>
      <xdr:row>7</xdr:row>
      <xdr:rowOff>152400</xdr:rowOff>
    </xdr:from>
    <xdr:to>
      <xdr:col>11</xdr:col>
      <xdr:colOff>7620</xdr:colOff>
      <xdr:row>9</xdr:row>
      <xdr:rowOff>60960</xdr:rowOff>
    </xdr:to>
    <xdr:sp macro="" textlink="$A$9">
      <xdr:nvSpPr>
        <xdr:cNvPr id="10" name="תיבת טקסט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/>
      </xdr:nvSpPr>
      <xdr:spPr>
        <a:xfrm>
          <a:off x="10979056020" y="1501140"/>
          <a:ext cx="12573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fld id="{B3D08DB5-34D2-4A91-9C6F-F68FA72BB529}" type="TxLink">
            <a:rPr lang="he-IL" sz="18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pPr algn="ctr" rtl="1"/>
            <a:t>נתון חשוב</a:t>
          </a:fld>
          <a:endParaRPr lang="he-IL" sz="2800" b="1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14</xdr:col>
      <xdr:colOff>571500</xdr:colOff>
      <xdr:row>7</xdr:row>
      <xdr:rowOff>99060</xdr:rowOff>
    </xdr:from>
    <xdr:to>
      <xdr:col>16</xdr:col>
      <xdr:colOff>487680</xdr:colOff>
      <xdr:row>9</xdr:row>
      <xdr:rowOff>7620</xdr:rowOff>
    </xdr:to>
    <xdr:sp macro="" textlink="$A$14">
      <xdr:nvSpPr>
        <xdr:cNvPr id="13" name="תיבת טקסט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/>
      </xdr:nvSpPr>
      <xdr:spPr>
        <a:xfrm>
          <a:off x="10975223160" y="1447800"/>
          <a:ext cx="12573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marL="0" indent="0" algn="ctr" rtl="1"/>
          <a:fld id="{86459F5E-3C1B-48F3-9DF7-8F2BF6D8E25C}" type="TxLink">
            <a:rPr lang="he-IL" sz="18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pPr marL="0" indent="0" algn="ctr" rtl="1"/>
            <a:t>התקדמות</a:t>
          </a:fld>
          <a:endParaRPr lang="he-IL" sz="18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0</xdr:col>
      <xdr:colOff>83820</xdr:colOff>
      <xdr:row>0</xdr:row>
      <xdr:rowOff>121920</xdr:rowOff>
    </xdr:from>
    <xdr:to>
      <xdr:col>20</xdr:col>
      <xdr:colOff>131691</xdr:colOff>
      <xdr:row>5</xdr:row>
      <xdr:rowOff>15240</xdr:rowOff>
    </xdr:to>
    <xdr:sp macro="" textlink="">
      <xdr:nvSpPr>
        <xdr:cNvPr id="4" name="מלבן: פינות מעוגלות 13">
          <a:extLst>
            <a:ext uri="{FF2B5EF4-FFF2-40B4-BE49-F238E27FC236}">
              <a16:creationId xmlns:a16="http://schemas.microsoft.com/office/drawing/2014/main" id="{9075A4FE-C9E2-F8BD-9817-AAFB3FB1D470}"/>
            </a:ext>
          </a:extLst>
        </xdr:cNvPr>
        <xdr:cNvSpPr/>
      </xdr:nvSpPr>
      <xdr:spPr>
        <a:xfrm>
          <a:off x="9975362709" y="121920"/>
          <a:ext cx="12186531" cy="883920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he-IL" sz="4400" b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עוגה</a:t>
          </a:r>
          <a:r>
            <a:rPr lang="he-IL" sz="4400" b="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וטבעת</a:t>
          </a:r>
          <a:endParaRPr lang="he-IL" sz="4400" b="0">
            <a:solidFill>
              <a:sysClr val="windowText" lastClr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0</xdr:col>
      <xdr:colOff>254952</xdr:colOff>
      <xdr:row>2</xdr:row>
      <xdr:rowOff>83820</xdr:rowOff>
    </xdr:from>
    <xdr:to>
      <xdr:col>1</xdr:col>
      <xdr:colOff>168854</xdr:colOff>
      <xdr:row>5</xdr:row>
      <xdr:rowOff>93345</xdr:rowOff>
    </xdr:to>
    <xdr:pic>
      <xdr:nvPicPr>
        <xdr:cNvPr id="5" name="גרפיקה 1" descr="בית עם מילוי מלא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08A58E0-B999-C0CD-FCBB-3806E31AE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9986869846" y="480060"/>
          <a:ext cx="508262" cy="60388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8</xdr:row>
      <xdr:rowOff>60960</xdr:rowOff>
    </xdr:from>
    <xdr:to>
      <xdr:col>19</xdr:col>
      <xdr:colOff>426720</xdr:colOff>
      <xdr:row>21</xdr:row>
      <xdr:rowOff>137160</xdr:rowOff>
    </xdr:to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121920</xdr:colOff>
      <xdr:row>7</xdr:row>
      <xdr:rowOff>83820</xdr:rowOff>
    </xdr:from>
    <xdr:to>
      <xdr:col>11</xdr:col>
      <xdr:colOff>114300</xdr:colOff>
      <xdr:row>21</xdr:row>
      <xdr:rowOff>30480</xdr:rowOff>
    </xdr:to>
    <xdr:graphicFrame macro="">
      <xdr:nvGraphicFramePr>
        <xdr:cNvPr id="3" name="תרשים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350520</xdr:colOff>
      <xdr:row>25</xdr:row>
      <xdr:rowOff>114300</xdr:rowOff>
    </xdr:from>
    <xdr:to>
      <xdr:col>12</xdr:col>
      <xdr:colOff>579120</xdr:colOff>
      <xdr:row>39</xdr:row>
      <xdr:rowOff>160020</xdr:rowOff>
    </xdr:to>
    <xdr:graphicFrame macro="">
      <xdr:nvGraphicFramePr>
        <xdr:cNvPr id="4" name="תרשים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533400</xdr:colOff>
      <xdr:row>25</xdr:row>
      <xdr:rowOff>106680</xdr:rowOff>
    </xdr:from>
    <xdr:to>
      <xdr:col>19</xdr:col>
      <xdr:colOff>510540</xdr:colOff>
      <xdr:row>39</xdr:row>
      <xdr:rowOff>152400</xdr:rowOff>
    </xdr:to>
    <xdr:graphicFrame macro="">
      <xdr:nvGraphicFramePr>
        <xdr:cNvPr id="5" name="תרשים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45720</xdr:colOff>
      <xdr:row>47</xdr:row>
      <xdr:rowOff>7620</xdr:rowOff>
    </xdr:from>
    <xdr:to>
      <xdr:col>11</xdr:col>
      <xdr:colOff>533400</xdr:colOff>
      <xdr:row>61</xdr:row>
      <xdr:rowOff>106680</xdr:rowOff>
    </xdr:to>
    <xdr:graphicFrame macro="">
      <xdr:nvGraphicFramePr>
        <xdr:cNvPr id="6" name="תרשים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76200</xdr:colOff>
      <xdr:row>47</xdr:row>
      <xdr:rowOff>38100</xdr:rowOff>
    </xdr:from>
    <xdr:to>
      <xdr:col>19</xdr:col>
      <xdr:colOff>121920</xdr:colOff>
      <xdr:row>61</xdr:row>
      <xdr:rowOff>137160</xdr:rowOff>
    </xdr:to>
    <xdr:graphicFrame macro="">
      <xdr:nvGraphicFramePr>
        <xdr:cNvPr id="7" name="תרשים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297179</xdr:colOff>
      <xdr:row>65</xdr:row>
      <xdr:rowOff>53340</xdr:rowOff>
    </xdr:from>
    <xdr:to>
      <xdr:col>15</xdr:col>
      <xdr:colOff>403859</xdr:colOff>
      <xdr:row>79</xdr:row>
      <xdr:rowOff>93133</xdr:rowOff>
    </xdr:to>
    <xdr:graphicFrame macro="">
      <xdr:nvGraphicFramePr>
        <xdr:cNvPr id="9" name="תרשים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76200</xdr:colOff>
      <xdr:row>0</xdr:row>
      <xdr:rowOff>99060</xdr:rowOff>
    </xdr:from>
    <xdr:to>
      <xdr:col>20</xdr:col>
      <xdr:colOff>131691</xdr:colOff>
      <xdr:row>4</xdr:row>
      <xdr:rowOff>190500</xdr:rowOff>
    </xdr:to>
    <xdr:sp macro="" textlink="">
      <xdr:nvSpPr>
        <xdr:cNvPr id="17" name="מלבן: פינות מעוגלות 13">
          <a:extLst>
            <a:ext uri="{FF2B5EF4-FFF2-40B4-BE49-F238E27FC236}">
              <a16:creationId xmlns:a16="http://schemas.microsoft.com/office/drawing/2014/main" id="{819D89C6-220D-E6E6-DFB6-05A8C26DEEF2}"/>
            </a:ext>
          </a:extLst>
        </xdr:cNvPr>
        <xdr:cNvSpPr/>
      </xdr:nvSpPr>
      <xdr:spPr>
        <a:xfrm>
          <a:off x="9975362709" y="99060"/>
          <a:ext cx="12178911" cy="883920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he-IL" sz="4400" b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יעד מול ביצוע</a:t>
          </a:r>
        </a:p>
      </xdr:txBody>
    </xdr:sp>
    <xdr:clientData/>
  </xdr:twoCellAnchor>
  <xdr:twoCellAnchor>
    <xdr:from>
      <xdr:col>0</xdr:col>
      <xdr:colOff>247225</xdr:colOff>
      <xdr:row>2</xdr:row>
      <xdr:rowOff>60960</xdr:rowOff>
    </xdr:from>
    <xdr:to>
      <xdr:col>1</xdr:col>
      <xdr:colOff>160809</xdr:colOff>
      <xdr:row>5</xdr:row>
      <xdr:rowOff>70485</xdr:rowOff>
    </xdr:to>
    <xdr:pic>
      <xdr:nvPicPr>
        <xdr:cNvPr id="18" name="גרפיקה 1" descr="בית עם מילוי מלא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1F3A185-3C84-56F0-D1B2-8754ADF47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9986862651" y="457200"/>
          <a:ext cx="507944" cy="603885"/>
        </a:xfrm>
        <a:prstGeom prst="rect">
          <a:avLst/>
        </a:prstGeom>
      </xdr:spPr>
    </xdr:pic>
    <xdr:clientData/>
  </xdr:twoCellAnchor>
  <xdr:twoCellAnchor>
    <xdr:from>
      <xdr:col>1</xdr:col>
      <xdr:colOff>397260</xdr:colOff>
      <xdr:row>74</xdr:row>
      <xdr:rowOff>83820</xdr:rowOff>
    </xdr:from>
    <xdr:to>
      <xdr:col>2</xdr:col>
      <xdr:colOff>335280</xdr:colOff>
      <xdr:row>74</xdr:row>
      <xdr:rowOff>83820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976F62BE-606D-6220-97D2-DDF34FE42642}"/>
            </a:ext>
          </a:extLst>
        </xdr:cNvPr>
        <xdr:cNvCxnSpPr/>
      </xdr:nvCxnSpPr>
      <xdr:spPr>
        <a:xfrm flipH="1">
          <a:off x="9986101440" y="13693140"/>
          <a:ext cx="540000" cy="0"/>
        </a:xfrm>
        <a:prstGeom prst="line">
          <a:avLst/>
        </a:prstGeom>
        <a:ln w="12700"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490;&#1512;&#1507;%20&#1502;&#1508;&#149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גרף מפה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5C6FE-FCD2-4DD7-802B-A75148C2C761}">
  <sheetPr codeName="גיליון3">
    <tabColor theme="1"/>
  </sheetPr>
  <dimension ref="A1:N18"/>
  <sheetViews>
    <sheetView showGridLines="0" rightToLeft="1" tabSelected="1" zoomScale="110" zoomScaleNormal="110" workbookViewId="0">
      <selection activeCell="S5" sqref="S5"/>
    </sheetView>
  </sheetViews>
  <sheetFormatPr defaultColWidth="8.6640625" defaultRowHeight="14.4"/>
  <cols>
    <col min="1" max="1" width="3.6640625" customWidth="1"/>
  </cols>
  <sheetData>
    <row r="1" spans="1:14" ht="33.6">
      <c r="A1" s="25"/>
      <c r="B1" s="155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spans="1:14" ht="17.399999999999999">
      <c r="A2" s="23"/>
    </row>
    <row r="3" spans="1:14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>
      <c r="A4" s="25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>
      <c r="A5" s="24"/>
      <c r="B5" s="24"/>
      <c r="C5" s="24"/>
      <c r="D5" s="24"/>
      <c r="E5" s="24"/>
      <c r="F5" s="24"/>
      <c r="G5" s="24"/>
      <c r="H5" s="24"/>
      <c r="I5" s="63"/>
      <c r="J5" s="24"/>
      <c r="K5" s="24"/>
      <c r="L5" s="24"/>
      <c r="M5" s="24"/>
      <c r="N5" s="24"/>
    </row>
    <row r="6" spans="1:14">
      <c r="A6" s="25"/>
      <c r="B6" s="24"/>
      <c r="C6" s="24"/>
      <c r="D6" s="24"/>
      <c r="E6" s="24"/>
      <c r="F6" s="24"/>
      <c r="G6" s="24"/>
      <c r="H6" s="24"/>
      <c r="I6" s="63"/>
      <c r="J6" s="24"/>
      <c r="K6" s="24"/>
      <c r="L6" s="24"/>
      <c r="M6" s="24"/>
      <c r="N6" s="24"/>
    </row>
    <row r="7" spans="1:14">
      <c r="A7" s="24"/>
      <c r="B7" s="24"/>
      <c r="C7" s="24"/>
      <c r="D7" s="24"/>
      <c r="E7" s="24"/>
      <c r="F7" s="24"/>
      <c r="G7" s="24"/>
      <c r="H7" s="24"/>
      <c r="I7" s="63"/>
      <c r="J7" s="24"/>
      <c r="K7" s="24"/>
      <c r="L7" s="24"/>
      <c r="M7" s="24"/>
      <c r="N7" s="24"/>
    </row>
    <row r="8" spans="1:14">
      <c r="A8" s="25"/>
      <c r="B8" s="24"/>
      <c r="C8" s="24"/>
      <c r="D8" s="24"/>
      <c r="E8" s="24"/>
      <c r="F8" s="24"/>
      <c r="G8" s="24"/>
      <c r="H8" s="24"/>
      <c r="I8" s="63"/>
      <c r="J8" s="24"/>
      <c r="K8" s="24"/>
      <c r="L8" s="24"/>
      <c r="M8" s="24"/>
      <c r="N8" s="24"/>
    </row>
    <row r="9" spans="1:14">
      <c r="A9" s="24"/>
      <c r="B9" s="24"/>
      <c r="C9" s="24"/>
      <c r="D9" s="24"/>
      <c r="E9" s="24"/>
      <c r="F9" s="24"/>
      <c r="G9" s="24"/>
      <c r="H9" s="24"/>
      <c r="I9" s="63"/>
      <c r="J9" s="63"/>
      <c r="K9" s="63"/>
      <c r="L9" s="63"/>
      <c r="M9" s="63"/>
      <c r="N9" s="63"/>
    </row>
    <row r="10" spans="1:14">
      <c r="A10" s="25"/>
      <c r="B10" s="24"/>
      <c r="C10" s="24"/>
      <c r="D10" s="24"/>
      <c r="E10" s="24"/>
      <c r="F10" s="24"/>
      <c r="G10" s="24"/>
      <c r="H10" s="24"/>
      <c r="I10" s="63"/>
      <c r="J10" s="63"/>
      <c r="K10" s="63"/>
      <c r="L10" s="63"/>
      <c r="M10" s="63"/>
      <c r="N10" s="63"/>
    </row>
    <row r="11" spans="1:14">
      <c r="A11" s="24"/>
      <c r="B11" s="24"/>
      <c r="C11" s="24"/>
      <c r="D11" s="24"/>
      <c r="E11" s="24"/>
      <c r="F11" s="24"/>
      <c r="G11" s="24"/>
      <c r="H11" s="24"/>
      <c r="I11" s="63"/>
      <c r="J11" s="63"/>
      <c r="K11" s="63"/>
      <c r="L11" s="63"/>
      <c r="M11" s="63"/>
      <c r="N11" s="63"/>
    </row>
    <row r="12" spans="1:14">
      <c r="A12" s="25"/>
      <c r="B12" s="24"/>
      <c r="C12" s="24"/>
      <c r="D12" s="24"/>
      <c r="E12" s="24"/>
      <c r="F12" s="24"/>
      <c r="G12" s="24"/>
      <c r="H12" s="24"/>
      <c r="I12" s="63"/>
      <c r="J12" s="63"/>
      <c r="K12" s="63"/>
      <c r="L12" s="63"/>
      <c r="M12" s="63"/>
      <c r="N12" s="63"/>
    </row>
    <row r="13" spans="1:14">
      <c r="A13" s="24"/>
      <c r="B13" s="24"/>
      <c r="C13" s="24"/>
      <c r="D13" s="24"/>
      <c r="E13" s="24"/>
      <c r="F13" s="24"/>
      <c r="G13" s="24"/>
      <c r="H13" s="24"/>
      <c r="I13" s="63"/>
      <c r="J13" s="63"/>
      <c r="K13" s="63"/>
      <c r="L13" s="63"/>
      <c r="M13" s="63"/>
      <c r="N13" s="63"/>
    </row>
    <row r="14" spans="1:14">
      <c r="A14" s="24"/>
      <c r="B14" s="24"/>
      <c r="C14" s="24"/>
      <c r="D14" s="24"/>
      <c r="E14" s="24"/>
      <c r="F14" s="24"/>
      <c r="G14" s="24"/>
      <c r="H14" s="24"/>
      <c r="I14" s="63"/>
      <c r="J14" s="63"/>
      <c r="K14" s="63"/>
      <c r="L14" s="63"/>
      <c r="M14" s="63"/>
      <c r="N14" s="63"/>
    </row>
    <row r="15" spans="1:14">
      <c r="A15" s="26"/>
      <c r="B15" s="24"/>
      <c r="C15" s="24"/>
      <c r="D15" s="24"/>
      <c r="E15" s="24"/>
      <c r="F15" s="24"/>
      <c r="G15" s="24"/>
      <c r="H15" s="24"/>
      <c r="I15" s="63"/>
      <c r="J15" s="63"/>
      <c r="K15" s="63"/>
      <c r="L15" s="63"/>
      <c r="M15" s="63"/>
      <c r="N15" s="63"/>
    </row>
    <row r="16" spans="1:14" ht="17.399999999999999">
      <c r="A16" s="23"/>
      <c r="B16" s="24"/>
      <c r="C16" s="24"/>
      <c r="D16" s="24"/>
      <c r="E16" s="24"/>
      <c r="F16" s="24"/>
      <c r="G16" s="24"/>
      <c r="H16" s="24"/>
      <c r="I16" s="63"/>
      <c r="J16" s="63"/>
      <c r="K16" s="63"/>
      <c r="L16" s="63"/>
      <c r="M16" s="63"/>
      <c r="N16" s="63"/>
    </row>
    <row r="17" spans="2:14">
      <c r="B17" s="24"/>
      <c r="C17" s="24"/>
      <c r="D17" s="24"/>
      <c r="E17" s="24"/>
      <c r="F17" s="24"/>
      <c r="G17" s="24"/>
      <c r="H17" s="24"/>
      <c r="I17" s="63"/>
      <c r="J17" s="63"/>
      <c r="K17" s="63"/>
      <c r="L17" s="63"/>
      <c r="M17" s="63"/>
      <c r="N17" s="63"/>
    </row>
    <row r="18" spans="2:14">
      <c r="B18" s="26"/>
      <c r="C18" s="26"/>
      <c r="D18" s="26"/>
      <c r="E18" s="26"/>
      <c r="F18" s="26"/>
      <c r="G18" s="26"/>
      <c r="H18" s="26"/>
      <c r="I18" s="27"/>
    </row>
  </sheetData>
  <mergeCells count="1">
    <mergeCell ref="B1:N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B1938-1545-44A9-B85E-D4BBB53FE7A9}">
  <sheetPr codeName="Worksheet______31">
    <tabColor theme="1"/>
  </sheetPr>
  <dimension ref="A1:W73"/>
  <sheetViews>
    <sheetView showGridLines="0" rightToLeft="1" zoomScaleNormal="100" workbookViewId="0">
      <selection activeCell="V19" sqref="V19"/>
    </sheetView>
  </sheetViews>
  <sheetFormatPr defaultColWidth="8.6640625" defaultRowHeight="14.4"/>
  <cols>
    <col min="1" max="2" width="8.6640625" style="5" customWidth="1"/>
    <col min="3" max="6" width="6.6640625" style="5" customWidth="1"/>
    <col min="7" max="8" width="8.6640625" style="5"/>
    <col min="9" max="9" width="8.6640625" style="5" customWidth="1"/>
    <col min="10" max="13" width="8.6640625" style="5"/>
    <col min="14" max="14" width="10.5546875" style="5" bestFit="1" customWidth="1"/>
    <col min="15" max="19" width="8.6640625" style="5"/>
    <col min="20" max="20" width="8.5546875" style="5" customWidth="1"/>
    <col min="21" max="16384" width="8.6640625" style="5"/>
  </cols>
  <sheetData>
    <row r="1" spans="1:21" s="28" customFormat="1" ht="15.6" customHeight="1"/>
    <row r="2" spans="1:21" s="28" customFormat="1" ht="15.6" customHeight="1"/>
    <row r="3" spans="1:21" s="28" customFormat="1" ht="15.6" customHeight="1"/>
    <row r="4" spans="1:21" s="28" customFormat="1" ht="15.6" customHeight="1"/>
    <row r="5" spans="1:21" s="28" customFormat="1" ht="15.6" customHeight="1">
      <c r="D5" s="29"/>
    </row>
    <row r="6" spans="1:21" s="28" customFormat="1" ht="15.6" customHeight="1">
      <c r="D6" s="29"/>
    </row>
    <row r="7" spans="1:21" s="16" customFormat="1">
      <c r="A7" s="31" t="s">
        <v>109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1" s="16" customFormat="1">
      <c r="L8" s="21"/>
      <c r="M8" s="21"/>
    </row>
    <row r="9" spans="1:21" s="16" customFormat="1">
      <c r="A9" s="17" t="s">
        <v>2</v>
      </c>
      <c r="B9" s="17" t="s">
        <v>0</v>
      </c>
      <c r="L9" s="21"/>
      <c r="M9" s="21"/>
      <c r="Q9" s="14"/>
    </row>
    <row r="10" spans="1:21" s="16" customFormat="1">
      <c r="A10" s="18">
        <v>44927</v>
      </c>
      <c r="B10" s="15">
        <v>50</v>
      </c>
      <c r="L10" s="21"/>
      <c r="M10" s="21"/>
    </row>
    <row r="11" spans="1:21" s="16" customFormat="1">
      <c r="A11" s="19">
        <v>44958</v>
      </c>
      <c r="B11" s="16">
        <v>55</v>
      </c>
      <c r="L11" s="21"/>
      <c r="M11" s="21"/>
    </row>
    <row r="12" spans="1:21" s="16" customFormat="1">
      <c r="A12" s="18">
        <v>44986</v>
      </c>
      <c r="B12" s="15">
        <v>57</v>
      </c>
      <c r="L12" s="21"/>
      <c r="M12" s="21"/>
    </row>
    <row r="13" spans="1:21" s="16" customFormat="1">
      <c r="A13" s="19">
        <v>45017</v>
      </c>
      <c r="B13" s="16">
        <v>72</v>
      </c>
      <c r="L13" s="21"/>
      <c r="M13" s="21"/>
    </row>
    <row r="14" spans="1:21" s="16" customFormat="1">
      <c r="A14" s="18">
        <v>45047</v>
      </c>
      <c r="B14" s="15">
        <v>85</v>
      </c>
      <c r="L14" s="21"/>
      <c r="M14" s="21"/>
    </row>
    <row r="15" spans="1:21" s="16" customFormat="1">
      <c r="A15" s="19">
        <v>45078</v>
      </c>
      <c r="B15" s="16">
        <v>93</v>
      </c>
      <c r="L15" s="21"/>
      <c r="M15" s="21"/>
    </row>
    <row r="16" spans="1:21" s="16" customFormat="1">
      <c r="A16" s="18">
        <v>45108</v>
      </c>
      <c r="B16" s="15">
        <v>79</v>
      </c>
      <c r="L16" s="21"/>
      <c r="M16" s="21"/>
    </row>
    <row r="17" spans="1:19" s="16" customFormat="1">
      <c r="A17" s="19">
        <v>45139</v>
      </c>
      <c r="B17" s="16">
        <v>65</v>
      </c>
      <c r="L17" s="21"/>
      <c r="M17" s="21"/>
    </row>
    <row r="18" spans="1:19" s="16" customFormat="1">
      <c r="A18" s="18">
        <v>45170</v>
      </c>
      <c r="B18" s="15">
        <v>59</v>
      </c>
      <c r="L18" s="21"/>
      <c r="M18" s="21"/>
    </row>
    <row r="19" spans="1:19" s="16" customFormat="1">
      <c r="A19" s="19">
        <v>45200</v>
      </c>
      <c r="B19" s="16">
        <v>53</v>
      </c>
      <c r="L19" s="21"/>
      <c r="M19" s="21"/>
    </row>
    <row r="20" spans="1:19" s="16" customFormat="1">
      <c r="A20" s="18">
        <v>45231</v>
      </c>
      <c r="B20" s="15">
        <v>73</v>
      </c>
      <c r="L20" s="21"/>
      <c r="M20" s="21"/>
    </row>
    <row r="21" spans="1:19" s="16" customFormat="1">
      <c r="A21" s="19">
        <v>45261</v>
      </c>
      <c r="B21" s="16">
        <v>86</v>
      </c>
      <c r="L21" s="21"/>
      <c r="M21" s="21"/>
    </row>
    <row r="22" spans="1:19" s="16" customFormat="1">
      <c r="L22" s="21"/>
      <c r="M22" s="21"/>
    </row>
    <row r="23" spans="1:19" s="16" customFormat="1">
      <c r="K23" s="21"/>
      <c r="L23" s="21"/>
    </row>
    <row r="24" spans="1:19" s="16" customFormat="1">
      <c r="A24" s="31" t="s">
        <v>110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1:19" s="16" customFormat="1">
      <c r="K25" s="21"/>
      <c r="L25" s="21"/>
    </row>
    <row r="26" spans="1:19" s="16" customFormat="1">
      <c r="A26" s="17" t="s">
        <v>2</v>
      </c>
      <c r="B26" s="17" t="s">
        <v>0</v>
      </c>
      <c r="K26" s="21"/>
      <c r="L26" s="21"/>
    </row>
    <row r="27" spans="1:19" s="16" customFormat="1">
      <c r="A27" s="18">
        <v>44197</v>
      </c>
      <c r="B27" s="15">
        <v>50</v>
      </c>
      <c r="K27" s="21"/>
      <c r="L27" s="21"/>
    </row>
    <row r="28" spans="1:19" s="16" customFormat="1">
      <c r="A28" s="19">
        <v>44228</v>
      </c>
      <c r="B28" s="16">
        <v>55</v>
      </c>
      <c r="K28" s="21"/>
      <c r="L28" s="21"/>
    </row>
    <row r="29" spans="1:19" s="16" customFormat="1">
      <c r="A29" s="18">
        <v>44256</v>
      </c>
      <c r="B29" s="15">
        <v>57</v>
      </c>
      <c r="K29" s="21"/>
      <c r="L29" s="21"/>
    </row>
    <row r="30" spans="1:19" s="16" customFormat="1">
      <c r="A30" s="19">
        <v>44287</v>
      </c>
      <c r="B30" s="16">
        <v>72</v>
      </c>
      <c r="K30" s="21"/>
      <c r="L30" s="21"/>
    </row>
    <row r="31" spans="1:19" s="16" customFormat="1">
      <c r="A31" s="18">
        <v>44317</v>
      </c>
      <c r="B31" s="15">
        <v>85</v>
      </c>
      <c r="K31" s="21"/>
      <c r="L31" s="21"/>
    </row>
    <row r="32" spans="1:19" s="16" customFormat="1">
      <c r="A32" s="19">
        <v>44348</v>
      </c>
      <c r="B32" s="16">
        <v>93</v>
      </c>
      <c r="K32" s="21"/>
      <c r="L32" s="21"/>
    </row>
    <row r="33" spans="1:19" s="16" customFormat="1">
      <c r="A33" s="18">
        <v>44378</v>
      </c>
      <c r="B33" s="15">
        <v>79</v>
      </c>
      <c r="K33" s="21"/>
      <c r="L33" s="21"/>
    </row>
    <row r="34" spans="1:19" s="16" customFormat="1">
      <c r="A34" s="19">
        <v>44409</v>
      </c>
      <c r="B34" s="16">
        <v>65</v>
      </c>
      <c r="K34" s="21"/>
      <c r="L34" s="21"/>
    </row>
    <row r="35" spans="1:19" s="16" customFormat="1">
      <c r="A35" s="18">
        <v>44440</v>
      </c>
      <c r="B35" s="15">
        <v>59</v>
      </c>
      <c r="K35" s="21"/>
      <c r="L35" s="21"/>
    </row>
    <row r="36" spans="1:19" s="16" customFormat="1">
      <c r="A36" s="19">
        <v>44470</v>
      </c>
      <c r="B36" s="16">
        <v>53</v>
      </c>
      <c r="K36" s="21"/>
      <c r="L36" s="21"/>
    </row>
    <row r="37" spans="1:19" s="16" customFormat="1">
      <c r="A37" s="18">
        <v>44501</v>
      </c>
      <c r="B37" s="15">
        <v>73</v>
      </c>
      <c r="K37" s="21"/>
      <c r="L37" s="21"/>
    </row>
    <row r="38" spans="1:19" s="16" customFormat="1">
      <c r="A38" s="19">
        <v>44531</v>
      </c>
      <c r="B38" s="16">
        <v>86</v>
      </c>
      <c r="K38" s="21"/>
      <c r="L38" s="21"/>
    </row>
    <row r="39" spans="1:19" s="16" customFormat="1">
      <c r="K39" s="21"/>
      <c r="L39" s="21"/>
    </row>
    <row r="40" spans="1:19" s="16" customFormat="1">
      <c r="K40" s="21"/>
      <c r="L40" s="21"/>
    </row>
    <row r="41" spans="1:19" s="16" customFormat="1">
      <c r="A41" s="31" t="s">
        <v>36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</row>
    <row r="42" spans="1:19" s="16" customFormat="1">
      <c r="A42" s="19">
        <v>44593</v>
      </c>
      <c r="B42" s="16">
        <v>55</v>
      </c>
      <c r="K42" s="21"/>
      <c r="L42" s="21"/>
    </row>
    <row r="43" spans="1:19" s="16" customFormat="1">
      <c r="A43" s="18">
        <v>44621</v>
      </c>
      <c r="B43" s="15">
        <v>57</v>
      </c>
      <c r="K43" s="21"/>
      <c r="L43" s="21"/>
    </row>
    <row r="44" spans="1:19" s="16" customFormat="1">
      <c r="A44" s="19">
        <v>44652</v>
      </c>
      <c r="B44" s="16">
        <v>72</v>
      </c>
      <c r="K44" s="21"/>
      <c r="L44" s="21"/>
    </row>
    <row r="45" spans="1:19" s="16" customFormat="1">
      <c r="A45" s="18">
        <v>44682</v>
      </c>
      <c r="B45" s="15">
        <v>85</v>
      </c>
      <c r="K45" s="21"/>
      <c r="L45" s="21"/>
    </row>
    <row r="46" spans="1:19" s="16" customFormat="1">
      <c r="A46" s="19">
        <v>44713</v>
      </c>
      <c r="B46" s="16">
        <v>93</v>
      </c>
      <c r="K46" s="21"/>
      <c r="L46" s="21"/>
    </row>
    <row r="47" spans="1:19" s="16" customFormat="1">
      <c r="A47" s="18">
        <v>44743</v>
      </c>
      <c r="B47" s="15">
        <v>79</v>
      </c>
      <c r="K47" s="21"/>
      <c r="L47" s="21"/>
    </row>
    <row r="48" spans="1:19" s="16" customFormat="1">
      <c r="A48" s="19">
        <v>44774</v>
      </c>
      <c r="B48" s="16">
        <v>65</v>
      </c>
      <c r="K48" s="21"/>
      <c r="L48" s="21"/>
    </row>
    <row r="49" spans="1:23" s="16" customFormat="1">
      <c r="A49" s="18">
        <v>44805</v>
      </c>
      <c r="B49" s="15">
        <v>59</v>
      </c>
      <c r="K49" s="21"/>
      <c r="L49" s="21"/>
    </row>
    <row r="50" spans="1:23" s="16" customFormat="1">
      <c r="A50" s="19">
        <v>44835</v>
      </c>
      <c r="B50" s="16">
        <v>53</v>
      </c>
      <c r="K50" s="21"/>
      <c r="L50" s="21"/>
    </row>
    <row r="51" spans="1:23" s="16" customFormat="1">
      <c r="A51" s="18">
        <v>44866</v>
      </c>
      <c r="B51" s="15">
        <v>73</v>
      </c>
      <c r="K51" s="21"/>
      <c r="L51" s="21"/>
    </row>
    <row r="52" spans="1:23" s="16" customFormat="1">
      <c r="A52" s="19">
        <v>44896</v>
      </c>
      <c r="B52" s="16">
        <v>86</v>
      </c>
      <c r="K52" s="21"/>
      <c r="L52" s="21"/>
    </row>
    <row r="53" spans="1:23" s="16" customFormat="1">
      <c r="K53" s="21"/>
      <c r="L53" s="21"/>
    </row>
    <row r="54" spans="1:23" s="16" customFormat="1">
      <c r="K54" s="21"/>
      <c r="L54" s="21"/>
    </row>
    <row r="55" spans="1:23" s="16" customFormat="1">
      <c r="K55" s="21"/>
      <c r="L55" s="21"/>
    </row>
    <row r="56" spans="1:23">
      <c r="A56" s="34"/>
      <c r="B56" s="34"/>
      <c r="C56" s="34"/>
      <c r="D56" s="34"/>
      <c r="E56" s="34"/>
      <c r="F56" s="34"/>
      <c r="G56" s="34"/>
      <c r="H56" s="34"/>
      <c r="I56" s="34"/>
      <c r="J56" s="34"/>
    </row>
    <row r="57" spans="1:23" s="16" customFormat="1">
      <c r="A57" s="31" t="s">
        <v>37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</row>
    <row r="58" spans="1:23" s="16" customFormat="1">
      <c r="K58" s="21"/>
      <c r="L58" s="21"/>
      <c r="T58" s="5"/>
      <c r="U58" s="5"/>
      <c r="V58" s="5"/>
      <c r="W58" s="5"/>
    </row>
    <row r="59" spans="1:23" s="16" customFormat="1">
      <c r="A59" s="17" t="s">
        <v>2</v>
      </c>
      <c r="B59" s="17" t="s">
        <v>0</v>
      </c>
      <c r="K59" s="21"/>
      <c r="L59" s="21"/>
    </row>
    <row r="60" spans="1:23" s="16" customFormat="1">
      <c r="A60" s="18">
        <v>44562</v>
      </c>
      <c r="B60" s="15">
        <v>50</v>
      </c>
      <c r="K60" s="21"/>
      <c r="L60" s="21"/>
    </row>
    <row r="61" spans="1:23" s="16" customFormat="1">
      <c r="A61" s="19">
        <v>44593</v>
      </c>
      <c r="B61" s="16">
        <v>55</v>
      </c>
      <c r="K61" s="21"/>
      <c r="L61" s="21"/>
    </row>
    <row r="62" spans="1:23" s="16" customFormat="1">
      <c r="A62" s="18">
        <v>44621</v>
      </c>
      <c r="B62" s="15">
        <v>57</v>
      </c>
      <c r="K62" s="21"/>
      <c r="L62" s="21"/>
    </row>
    <row r="63" spans="1:23" s="16" customFormat="1">
      <c r="A63" s="19">
        <v>44652</v>
      </c>
      <c r="B63" s="16">
        <v>72</v>
      </c>
      <c r="K63" s="21"/>
      <c r="L63" s="21"/>
    </row>
    <row r="64" spans="1:23" s="16" customFormat="1">
      <c r="A64" s="18">
        <v>44682</v>
      </c>
      <c r="B64" s="15">
        <v>85</v>
      </c>
      <c r="K64" s="21"/>
      <c r="L64" s="21"/>
    </row>
    <row r="65" spans="1:23" s="16" customFormat="1">
      <c r="A65" s="19">
        <v>44713</v>
      </c>
      <c r="B65" s="16">
        <v>93</v>
      </c>
      <c r="K65" s="21"/>
      <c r="L65" s="21"/>
    </row>
    <row r="66" spans="1:23" s="16" customFormat="1">
      <c r="A66" s="18">
        <v>44743</v>
      </c>
      <c r="B66" s="15">
        <v>79</v>
      </c>
      <c r="K66" s="21"/>
      <c r="L66" s="21"/>
    </row>
    <row r="67" spans="1:23" s="16" customFormat="1">
      <c r="A67" s="19">
        <v>44774</v>
      </c>
      <c r="B67" s="16">
        <v>65</v>
      </c>
      <c r="K67" s="21"/>
      <c r="L67" s="21"/>
    </row>
    <row r="68" spans="1:23" s="16" customFormat="1">
      <c r="A68" s="18">
        <v>44805</v>
      </c>
      <c r="B68" s="15">
        <v>59</v>
      </c>
      <c r="K68" s="21"/>
      <c r="L68" s="21"/>
    </row>
    <row r="69" spans="1:23" s="16" customFormat="1">
      <c r="A69" s="19">
        <v>44835</v>
      </c>
      <c r="B69" s="16">
        <v>53</v>
      </c>
      <c r="K69" s="21"/>
      <c r="L69" s="21"/>
    </row>
    <row r="70" spans="1:23" s="16" customFormat="1">
      <c r="A70" s="18">
        <v>44866</v>
      </c>
      <c r="B70" s="15">
        <v>73</v>
      </c>
      <c r="K70" s="21"/>
      <c r="L70" s="21"/>
    </row>
    <row r="71" spans="1:23" s="16" customFormat="1">
      <c r="A71" s="19">
        <v>44896</v>
      </c>
      <c r="B71" s="16">
        <v>86</v>
      </c>
      <c r="K71" s="21"/>
      <c r="L71" s="21"/>
    </row>
    <row r="73" spans="1:23" s="16" customFormat="1">
      <c r="K73" s="21"/>
      <c r="L73" s="21"/>
      <c r="T73" s="5"/>
      <c r="U73" s="5"/>
      <c r="V73" s="5"/>
      <c r="W73" s="5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7CB98-BFED-4433-9781-A08141CBC42B}">
  <sheetPr codeName="Sheet1">
    <tabColor theme="1"/>
  </sheetPr>
  <dimension ref="A7:AK74"/>
  <sheetViews>
    <sheetView showGridLines="0" rightToLeft="1" zoomScale="110" zoomScaleNormal="110" workbookViewId="0"/>
  </sheetViews>
  <sheetFormatPr defaultRowHeight="14.4"/>
  <cols>
    <col min="1" max="1" width="1.33203125" customWidth="1"/>
    <col min="2" max="2" width="24.6640625" style="2" customWidth="1"/>
    <col min="3" max="5" width="8.33203125" style="1" customWidth="1"/>
    <col min="6" max="6" width="8.33203125" style="49" customWidth="1"/>
    <col min="7" max="7" width="13.6640625" customWidth="1"/>
    <col min="8" max="15" width="8.33203125" customWidth="1"/>
    <col min="16" max="16" width="2.5546875" customWidth="1"/>
    <col min="20" max="29" width="8.6640625" customWidth="1"/>
  </cols>
  <sheetData>
    <row r="7" spans="2:37" s="47" customFormat="1" ht="22.95" customHeight="1">
      <c r="B7" s="45" t="s">
        <v>43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Y7" s="48"/>
      <c r="AK7" s="48"/>
    </row>
    <row r="9" spans="2:37" ht="16.2" customHeight="1">
      <c r="B9" s="50" t="s">
        <v>116</v>
      </c>
      <c r="C9" s="50">
        <v>2018</v>
      </c>
      <c r="D9" s="50">
        <v>2019</v>
      </c>
      <c r="E9" s="50">
        <v>2020</v>
      </c>
      <c r="F9" s="50">
        <v>2021</v>
      </c>
      <c r="G9" s="50" t="s">
        <v>45</v>
      </c>
    </row>
    <row r="10" spans="2:37" ht="16.2" customHeight="1">
      <c r="B10" s="66" t="s">
        <v>46</v>
      </c>
      <c r="C10" s="67">
        <v>10660</v>
      </c>
      <c r="D10" s="67">
        <v>7160</v>
      </c>
      <c r="E10" s="67">
        <v>13307</v>
      </c>
      <c r="F10" s="67">
        <f>8620</f>
        <v>8620</v>
      </c>
      <c r="G10" s="67"/>
    </row>
    <row r="11" spans="2:37" ht="16.2" customHeight="1" thickBot="1">
      <c r="B11" s="66" t="s">
        <v>47</v>
      </c>
      <c r="C11" s="67">
        <v>147880</v>
      </c>
      <c r="D11" s="67">
        <v>155993</v>
      </c>
      <c r="E11" s="67"/>
      <c r="F11" s="67"/>
      <c r="G11" s="67"/>
      <c r="K11" s="137" t="s">
        <v>6</v>
      </c>
      <c r="L11" s="137"/>
      <c r="M11" s="138" t="s">
        <v>118</v>
      </c>
      <c r="N11" s="138" t="s">
        <v>119</v>
      </c>
      <c r="O11" s="139" t="s">
        <v>120</v>
      </c>
      <c r="P11" s="139"/>
    </row>
    <row r="12" spans="2:37" ht="16.2" customHeight="1" thickTop="1">
      <c r="B12" s="66" t="s">
        <v>48</v>
      </c>
      <c r="C12" s="67">
        <v>93144</v>
      </c>
      <c r="D12" s="67">
        <v>99780</v>
      </c>
      <c r="E12" s="67"/>
      <c r="F12" s="67"/>
      <c r="G12" s="67"/>
      <c r="K12" s="140" t="s">
        <v>121</v>
      </c>
      <c r="L12" s="140"/>
      <c r="M12" s="141">
        <v>25</v>
      </c>
      <c r="N12" s="141">
        <v>30</v>
      </c>
      <c r="O12" s="142">
        <f>M12/N12</f>
        <v>0.83333333333333337</v>
      </c>
      <c r="P12" s="145">
        <f>IF(O12&gt;=1,1,0)</f>
        <v>0</v>
      </c>
    </row>
    <row r="13" spans="2:37" ht="16.2" customHeight="1">
      <c r="B13" s="68" t="s">
        <v>49</v>
      </c>
      <c r="C13" s="69">
        <v>370267</v>
      </c>
      <c r="D13" s="69">
        <v>352920</v>
      </c>
      <c r="E13" s="69">
        <v>334237</v>
      </c>
      <c r="F13" s="69">
        <v>441949</v>
      </c>
      <c r="G13" s="69"/>
      <c r="K13" s="143" t="s">
        <v>122</v>
      </c>
      <c r="L13" s="143"/>
      <c r="M13" s="144">
        <v>51</v>
      </c>
      <c r="N13" s="144">
        <v>50</v>
      </c>
      <c r="O13" s="142">
        <f t="shared" ref="O13:O24" si="0">M13/N13</f>
        <v>1.02</v>
      </c>
      <c r="P13" s="145">
        <f t="shared" ref="P13:P24" si="1">IF(O13&gt;=1,1,0)</f>
        <v>1</v>
      </c>
    </row>
    <row r="14" spans="2:37" ht="16.2" customHeight="1">
      <c r="B14" s="66" t="s">
        <v>50</v>
      </c>
      <c r="C14" s="67">
        <v>173737</v>
      </c>
      <c r="D14" s="67">
        <v>170400</v>
      </c>
      <c r="E14" s="67">
        <v>172904</v>
      </c>
      <c r="F14" s="67">
        <v>168852</v>
      </c>
      <c r="G14" s="67"/>
      <c r="K14" s="143" t="s">
        <v>123</v>
      </c>
      <c r="L14" s="143"/>
      <c r="M14" s="144">
        <v>30</v>
      </c>
      <c r="N14" s="144">
        <v>40</v>
      </c>
      <c r="O14" s="142">
        <f t="shared" si="0"/>
        <v>0.75</v>
      </c>
      <c r="P14" s="145">
        <f t="shared" si="1"/>
        <v>0</v>
      </c>
    </row>
    <row r="15" spans="2:37" ht="16.2" customHeight="1">
      <c r="B15" s="68" t="s">
        <v>51</v>
      </c>
      <c r="C15" s="69">
        <v>1265329</v>
      </c>
      <c r="D15" s="69">
        <v>1290127</v>
      </c>
      <c r="E15" s="69">
        <v>1299118</v>
      </c>
      <c r="F15" s="69">
        <v>1367180</v>
      </c>
      <c r="G15" s="69"/>
      <c r="K15" s="143" t="s">
        <v>124</v>
      </c>
      <c r="L15" s="143"/>
      <c r="M15" s="144">
        <v>22</v>
      </c>
      <c r="N15" s="144">
        <v>30</v>
      </c>
      <c r="O15" s="142">
        <f t="shared" si="0"/>
        <v>0.73333333333333328</v>
      </c>
      <c r="P15" s="145">
        <f t="shared" si="1"/>
        <v>0</v>
      </c>
    </row>
    <row r="16" spans="2:37" ht="16.2" customHeight="1">
      <c r="B16" s="66" t="s">
        <v>52</v>
      </c>
      <c r="C16" s="67"/>
      <c r="D16" s="67"/>
      <c r="E16" s="67"/>
      <c r="F16" s="67"/>
      <c r="G16" s="67"/>
      <c r="K16" s="143" t="s">
        <v>125</v>
      </c>
      <c r="L16" s="143"/>
      <c r="M16" s="144">
        <v>15</v>
      </c>
      <c r="N16" s="144">
        <v>20</v>
      </c>
      <c r="O16" s="142">
        <f t="shared" si="0"/>
        <v>0.75</v>
      </c>
      <c r="P16" s="145">
        <f t="shared" si="1"/>
        <v>0</v>
      </c>
    </row>
    <row r="17" spans="2:37" ht="16.2" customHeight="1">
      <c r="B17" s="70" t="s">
        <v>53</v>
      </c>
      <c r="C17" s="71">
        <v>2071645</v>
      </c>
      <c r="D17" s="71">
        <v>2095068</v>
      </c>
      <c r="E17" s="71">
        <v>2121785</v>
      </c>
      <c r="F17" s="71">
        <v>2258917</v>
      </c>
      <c r="G17" s="71"/>
      <c r="K17" s="143" t="s">
        <v>126</v>
      </c>
      <c r="L17" s="143"/>
      <c r="M17" s="144">
        <v>41</v>
      </c>
      <c r="N17" s="144">
        <v>40</v>
      </c>
      <c r="O17" s="142">
        <f t="shared" si="0"/>
        <v>1.0249999999999999</v>
      </c>
      <c r="P17" s="145">
        <f t="shared" si="1"/>
        <v>1</v>
      </c>
    </row>
    <row r="18" spans="2:37" ht="16.2" customHeight="1">
      <c r="B18" s="70" t="s">
        <v>54</v>
      </c>
      <c r="C18" s="67">
        <v>1690750</v>
      </c>
      <c r="D18" s="67">
        <v>1723460</v>
      </c>
      <c r="E18" s="67">
        <f>E17-E13</f>
        <v>1787548</v>
      </c>
      <c r="F18" s="67">
        <f>F17-F13</f>
        <v>1816968</v>
      </c>
      <c r="G18" s="67"/>
      <c r="K18" s="143" t="s">
        <v>127</v>
      </c>
      <c r="L18" s="143"/>
      <c r="M18" s="144">
        <v>45</v>
      </c>
      <c r="N18" s="144">
        <v>50</v>
      </c>
      <c r="O18" s="142">
        <f t="shared" si="0"/>
        <v>0.9</v>
      </c>
      <c r="P18" s="145">
        <f t="shared" si="1"/>
        <v>0</v>
      </c>
    </row>
    <row r="19" spans="2:37" ht="16.2" customHeight="1">
      <c r="B19" s="68" t="s">
        <v>55</v>
      </c>
      <c r="C19" s="69">
        <v>301322</v>
      </c>
      <c r="D19" s="69">
        <v>336536</v>
      </c>
      <c r="E19" s="69">
        <v>297318</v>
      </c>
      <c r="F19" s="69">
        <v>457261</v>
      </c>
      <c r="G19" s="69"/>
      <c r="K19" s="143" t="s">
        <v>128</v>
      </c>
      <c r="L19" s="143"/>
      <c r="M19" s="144">
        <v>20</v>
      </c>
      <c r="N19" s="144">
        <v>25</v>
      </c>
      <c r="O19" s="142">
        <f t="shared" si="0"/>
        <v>0.8</v>
      </c>
      <c r="P19" s="145">
        <f t="shared" si="1"/>
        <v>0</v>
      </c>
    </row>
    <row r="20" spans="2:37" ht="16.2" customHeight="1">
      <c r="B20" s="66" t="s">
        <v>56</v>
      </c>
      <c r="C20" s="67">
        <v>324350</v>
      </c>
      <c r="D20" s="67">
        <v>324350</v>
      </c>
      <c r="E20" s="67">
        <v>354486</v>
      </c>
      <c r="F20" s="67">
        <v>354486</v>
      </c>
      <c r="G20" s="67"/>
      <c r="K20" s="143" t="s">
        <v>129</v>
      </c>
      <c r="L20" s="143"/>
      <c r="M20" s="144">
        <v>50</v>
      </c>
      <c r="N20" s="144">
        <v>55</v>
      </c>
      <c r="O20" s="142">
        <f t="shared" si="0"/>
        <v>0.90909090909090906</v>
      </c>
      <c r="P20" s="145">
        <f t="shared" si="1"/>
        <v>0</v>
      </c>
    </row>
    <row r="21" spans="2:37" ht="16.2" customHeight="1">
      <c r="B21" s="66" t="s">
        <v>57</v>
      </c>
      <c r="C21" s="67">
        <v>55759</v>
      </c>
      <c r="D21" s="67">
        <v>52807</v>
      </c>
      <c r="E21" s="67">
        <v>59585</v>
      </c>
      <c r="F21" s="67">
        <v>59585</v>
      </c>
      <c r="G21" s="67"/>
      <c r="K21" s="143" t="s">
        <v>130</v>
      </c>
      <c r="L21" s="143"/>
      <c r="M21" s="144">
        <v>33</v>
      </c>
      <c r="N21" s="144">
        <v>35</v>
      </c>
      <c r="O21" s="142">
        <f t="shared" si="0"/>
        <v>0.94285714285714284</v>
      </c>
      <c r="P21" s="145">
        <f t="shared" si="1"/>
        <v>0</v>
      </c>
    </row>
    <row r="22" spans="2:37" ht="16.2" customHeight="1">
      <c r="B22" s="66" t="s">
        <v>58</v>
      </c>
      <c r="C22" s="67">
        <f>33353+392605</f>
        <v>425958</v>
      </c>
      <c r="D22" s="67">
        <f>35722+359022</f>
        <v>394744</v>
      </c>
      <c r="E22" s="67">
        <f>42956+321768</f>
        <v>364724</v>
      </c>
      <c r="F22" s="67">
        <f>35753+284379</f>
        <v>320132</v>
      </c>
      <c r="G22" s="67"/>
      <c r="K22" s="143" t="s">
        <v>131</v>
      </c>
      <c r="L22" s="143"/>
      <c r="M22" s="144">
        <v>30</v>
      </c>
      <c r="N22" s="144">
        <v>30</v>
      </c>
      <c r="O22" s="142">
        <f t="shared" si="0"/>
        <v>1</v>
      </c>
      <c r="P22" s="145">
        <f t="shared" si="1"/>
        <v>1</v>
      </c>
    </row>
    <row r="23" spans="2:37" ht="16.2" customHeight="1">
      <c r="B23" s="68" t="s">
        <v>59</v>
      </c>
      <c r="C23" s="69">
        <v>931161</v>
      </c>
      <c r="D23" s="69">
        <v>953500</v>
      </c>
      <c r="E23" s="69">
        <v>1007055</v>
      </c>
      <c r="F23" s="69">
        <v>1034988</v>
      </c>
      <c r="G23" s="69"/>
      <c r="K23" s="143" t="s">
        <v>132</v>
      </c>
      <c r="L23" s="143"/>
      <c r="M23" s="144">
        <v>33</v>
      </c>
      <c r="N23" s="144">
        <v>33</v>
      </c>
      <c r="O23" s="142">
        <f t="shared" si="0"/>
        <v>1</v>
      </c>
      <c r="P23" s="145">
        <f t="shared" si="1"/>
        <v>1</v>
      </c>
    </row>
    <row r="24" spans="2:37" ht="16.2" customHeight="1">
      <c r="B24" s="72" t="s">
        <v>60</v>
      </c>
      <c r="C24" s="73">
        <v>0.44947903719025217</v>
      </c>
      <c r="D24" s="73">
        <v>0.45511649263890241</v>
      </c>
      <c r="E24" s="73">
        <f>E23/E17</f>
        <v>0.47462631699253222</v>
      </c>
      <c r="F24" s="73">
        <f>F23/F17</f>
        <v>0.45817885296361044</v>
      </c>
      <c r="G24" s="73"/>
      <c r="K24" s="143" t="s">
        <v>133</v>
      </c>
      <c r="L24" s="143"/>
      <c r="M24" s="144">
        <v>29</v>
      </c>
      <c r="N24" s="144">
        <v>31</v>
      </c>
      <c r="O24" s="142">
        <f t="shared" si="0"/>
        <v>0.93548387096774188</v>
      </c>
      <c r="P24" s="145">
        <f t="shared" si="1"/>
        <v>0</v>
      </c>
    </row>
    <row r="25" spans="2:37" ht="16.2" customHeight="1">
      <c r="B25" s="74" t="s">
        <v>61</v>
      </c>
      <c r="C25" s="75">
        <v>550266</v>
      </c>
      <c r="D25" s="75">
        <v>581892</v>
      </c>
      <c r="E25" s="75">
        <f>E23-E13</f>
        <v>672818</v>
      </c>
      <c r="F25" s="75">
        <f>F23-F13</f>
        <v>593039</v>
      </c>
      <c r="G25" s="75"/>
    </row>
    <row r="26" spans="2:37" ht="16.2" customHeight="1">
      <c r="B26" s="76" t="s">
        <v>62</v>
      </c>
      <c r="C26" s="77">
        <v>0.32545674996303414</v>
      </c>
      <c r="D26" s="77">
        <v>0.33763011616167476</v>
      </c>
      <c r="E26" s="77">
        <f>E25/E17</f>
        <v>0.31709998892441976</v>
      </c>
      <c r="F26" s="77">
        <f>F25/F17</f>
        <v>0.26253244364445438</v>
      </c>
      <c r="G26" s="78"/>
    </row>
    <row r="27" spans="2:37" ht="15">
      <c r="B27" s="79"/>
      <c r="C27" s="80"/>
      <c r="D27" s="80"/>
      <c r="E27" s="80"/>
      <c r="F27" s="81"/>
      <c r="G27" s="82"/>
    </row>
    <row r="28" spans="2:37" ht="15">
      <c r="B28" s="79"/>
      <c r="C28" s="80"/>
      <c r="D28" s="80"/>
      <c r="E28" s="80"/>
      <c r="F28" s="81"/>
      <c r="G28" s="82"/>
    </row>
    <row r="32" spans="2:37" s="46" customFormat="1" ht="22.95" customHeight="1">
      <c r="B32" s="45" t="s">
        <v>63</v>
      </c>
      <c r="Y32" s="45"/>
      <c r="AK32" s="45"/>
    </row>
    <row r="35" spans="1:7">
      <c r="A35" s="83"/>
      <c r="B35" s="50" t="s">
        <v>44</v>
      </c>
      <c r="C35" s="50">
        <v>2018</v>
      </c>
      <c r="D35" s="50">
        <v>2019</v>
      </c>
      <c r="E35" s="50">
        <v>2020</v>
      </c>
      <c r="F35" s="50">
        <v>2021</v>
      </c>
      <c r="G35" s="50" t="s">
        <v>64</v>
      </c>
    </row>
    <row r="36" spans="1:7">
      <c r="A36" s="83"/>
      <c r="B36" s="66" t="s">
        <v>65</v>
      </c>
      <c r="C36" s="67">
        <v>1608467</v>
      </c>
      <c r="D36" s="67">
        <v>1632141</v>
      </c>
      <c r="E36" s="67">
        <v>1733118</v>
      </c>
      <c r="F36" s="67">
        <v>1620835</v>
      </c>
      <c r="G36" s="67">
        <f>798084/6*12</f>
        <v>1596168</v>
      </c>
    </row>
    <row r="37" spans="1:7">
      <c r="A37" s="83"/>
      <c r="B37" s="68" t="s">
        <v>66</v>
      </c>
      <c r="C37" s="69">
        <v>504134</v>
      </c>
      <c r="D37" s="69">
        <v>493478</v>
      </c>
      <c r="E37" s="69">
        <v>547240</v>
      </c>
      <c r="F37" s="69">
        <v>511157</v>
      </c>
      <c r="G37" s="69">
        <f>252556/6*12</f>
        <v>505112</v>
      </c>
    </row>
    <row r="38" spans="1:7">
      <c r="A38" s="83"/>
      <c r="B38" s="66" t="s">
        <v>67</v>
      </c>
      <c r="C38" s="84">
        <v>0.318</v>
      </c>
      <c r="D38" s="84">
        <v>0.308</v>
      </c>
      <c r="E38" s="84">
        <f>E37/E36</f>
        <v>0.31575461105360397</v>
      </c>
      <c r="F38" s="84">
        <f>F37/F36</f>
        <v>0.31536646234811072</v>
      </c>
      <c r="G38" s="84">
        <f>G37/G36</f>
        <v>0.31645290470677273</v>
      </c>
    </row>
    <row r="39" spans="1:7">
      <c r="A39" s="83"/>
      <c r="B39" s="68" t="s">
        <v>68</v>
      </c>
      <c r="C39" s="69">
        <v>26690</v>
      </c>
      <c r="D39" s="69">
        <v>27673</v>
      </c>
      <c r="E39" s="69">
        <v>17905</v>
      </c>
      <c r="F39" s="69">
        <v>22471</v>
      </c>
      <c r="G39" s="69" t="s">
        <v>69</v>
      </c>
    </row>
    <row r="40" spans="1:7">
      <c r="A40" s="83"/>
      <c r="B40" s="66" t="s">
        <v>70</v>
      </c>
      <c r="C40" s="67">
        <v>49244</v>
      </c>
      <c r="D40" s="67">
        <v>49037</v>
      </c>
      <c r="E40" s="67">
        <v>49676</v>
      </c>
      <c r="F40" s="67">
        <v>46052</v>
      </c>
      <c r="G40" s="67">
        <f>23000/6*12</f>
        <v>46000</v>
      </c>
    </row>
    <row r="41" spans="1:7">
      <c r="A41" s="83"/>
      <c r="B41" s="68" t="s">
        <v>71</v>
      </c>
      <c r="C41" s="69">
        <v>45469</v>
      </c>
      <c r="D41" s="69">
        <v>34830</v>
      </c>
      <c r="E41" s="69">
        <v>60976</v>
      </c>
      <c r="F41" s="69">
        <v>34950</v>
      </c>
      <c r="G41" s="69">
        <f>22821/6*12</f>
        <v>45642</v>
      </c>
    </row>
    <row r="42" spans="1:7">
      <c r="A42" s="83"/>
      <c r="B42" s="66" t="s">
        <v>72</v>
      </c>
      <c r="C42" s="84">
        <v>2.8000000000000001E-2</v>
      </c>
      <c r="D42" s="84">
        <v>2.1340068045591649E-2</v>
      </c>
      <c r="E42" s="84">
        <f>E41/E36</f>
        <v>3.5182832328785461E-2</v>
      </c>
      <c r="F42" s="84">
        <f>F41/F36</f>
        <v>2.156295983243205E-2</v>
      </c>
      <c r="G42" s="84">
        <f>G41/G36</f>
        <v>2.8594734388861322E-2</v>
      </c>
    </row>
    <row r="43" spans="1:7">
      <c r="A43" s="83"/>
      <c r="B43" s="68" t="s">
        <v>73</v>
      </c>
      <c r="C43" s="69">
        <v>6219</v>
      </c>
      <c r="D43" s="69">
        <v>1576</v>
      </c>
      <c r="E43" s="69">
        <v>16087</v>
      </c>
      <c r="F43" s="69">
        <v>7979</v>
      </c>
      <c r="G43" s="69">
        <f>3993/6*12</f>
        <v>7986</v>
      </c>
    </row>
    <row r="44" spans="1:7">
      <c r="A44" s="83"/>
      <c r="B44" s="66" t="s">
        <v>74</v>
      </c>
      <c r="C44" s="67">
        <v>35218</v>
      </c>
      <c r="D44" s="67">
        <v>22339</v>
      </c>
      <c r="E44" s="67">
        <v>58555</v>
      </c>
      <c r="F44" s="67">
        <v>32933</v>
      </c>
      <c r="G44" s="67">
        <f>16138/6*12</f>
        <v>32276</v>
      </c>
    </row>
    <row r="45" spans="1:7">
      <c r="A45" s="83"/>
      <c r="B45" s="68" t="s">
        <v>75</v>
      </c>
      <c r="C45" s="85">
        <f t="shared" ref="C45:E45" si="2">C44/C36</f>
        <v>2.1895382373402748E-2</v>
      </c>
      <c r="D45" s="85">
        <f t="shared" si="2"/>
        <v>1.3686930234581448E-2</v>
      </c>
      <c r="E45" s="85">
        <f t="shared" si="2"/>
        <v>3.3785928021058002E-2</v>
      </c>
      <c r="F45" s="85">
        <f>F44/F36</f>
        <v>2.0318539518211293E-2</v>
      </c>
      <c r="G45" s="85">
        <f>G44/G36</f>
        <v>2.0220929125254986E-2</v>
      </c>
    </row>
    <row r="46" spans="1:7">
      <c r="A46" s="83"/>
      <c r="B46" s="86" t="s">
        <v>76</v>
      </c>
      <c r="C46" s="87">
        <f t="shared" ref="C46:E46" si="3">C41+C40</f>
        <v>94713</v>
      </c>
      <c r="D46" s="87">
        <f t="shared" si="3"/>
        <v>83867</v>
      </c>
      <c r="E46" s="87">
        <f t="shared" si="3"/>
        <v>110652</v>
      </c>
      <c r="F46" s="87">
        <f>F41+F40</f>
        <v>81002</v>
      </c>
      <c r="G46" s="87">
        <f>G41+G40</f>
        <v>91642</v>
      </c>
    </row>
    <row r="47" spans="1:7">
      <c r="A47" s="83"/>
      <c r="B47" s="88" t="s">
        <v>77</v>
      </c>
      <c r="C47" s="89">
        <f>C25/C46</f>
        <v>5.8098254727439738</v>
      </c>
      <c r="D47" s="89">
        <f>D25/D46</f>
        <v>6.9382713105273828</v>
      </c>
      <c r="E47" s="89">
        <f>E25/E46</f>
        <v>6.0804865705093443</v>
      </c>
      <c r="F47" s="89">
        <f>F25/F46</f>
        <v>7.3212883632502903</v>
      </c>
      <c r="G47" s="90" t="s">
        <v>78</v>
      </c>
    </row>
    <row r="48" spans="1:7">
      <c r="A48" s="83"/>
      <c r="B48" s="88" t="s">
        <v>79</v>
      </c>
      <c r="C48" s="89">
        <f>C25/(C46+C24)</f>
        <v>5.8097979012134875</v>
      </c>
      <c r="D48" s="89">
        <f>D25/(D46+D24)</f>
        <v>6.9382336591917193</v>
      </c>
      <c r="E48" s="89">
        <f>E25/(E46+E24)</f>
        <v>6.0804604892223582</v>
      </c>
      <c r="F48" s="89">
        <f>F25/(F46+F24)</f>
        <v>7.3212469514267493</v>
      </c>
      <c r="G48" s="90" t="s">
        <v>78</v>
      </c>
    </row>
    <row r="51" spans="2:37" s="46" customFormat="1" ht="22.95" customHeight="1">
      <c r="B51" s="45" t="s">
        <v>80</v>
      </c>
      <c r="Y51" s="45"/>
      <c r="AK51" s="45"/>
    </row>
    <row r="52" spans="2:37" ht="15" thickBot="1"/>
    <row r="53" spans="2:37" ht="24.6" customHeight="1" thickBot="1">
      <c r="B53" s="159" t="s">
        <v>117</v>
      </c>
      <c r="C53" s="160"/>
      <c r="D53" s="160"/>
      <c r="E53" s="161"/>
    </row>
    <row r="54" spans="2:37" ht="22.2" customHeight="1">
      <c r="B54" s="123" t="s">
        <v>81</v>
      </c>
      <c r="C54" s="124" t="s">
        <v>82</v>
      </c>
      <c r="D54" s="125" t="s">
        <v>83</v>
      </c>
      <c r="E54" s="125" t="s">
        <v>84</v>
      </c>
      <c r="H54" s="51"/>
      <c r="I54" s="51"/>
      <c r="J54" s="51"/>
    </row>
    <row r="55" spans="2:37">
      <c r="B55" s="126" t="s">
        <v>85</v>
      </c>
      <c r="C55" s="127">
        <v>0.47464753895622064</v>
      </c>
      <c r="D55" s="127">
        <v>0.103635913925303</v>
      </c>
      <c r="E55" s="127">
        <v>0.37101162503091761</v>
      </c>
      <c r="H55" s="51"/>
      <c r="I55" s="51"/>
      <c r="J55" s="51"/>
    </row>
    <row r="56" spans="2:37">
      <c r="B56" s="128" t="s">
        <v>86</v>
      </c>
      <c r="C56" s="129">
        <v>0.41281226811773436</v>
      </c>
      <c r="D56" s="129">
        <v>7.1234232005936191E-2</v>
      </c>
      <c r="E56" s="129">
        <v>0.34157803611179816</v>
      </c>
      <c r="H56" s="51"/>
      <c r="I56" s="51"/>
      <c r="J56" s="51"/>
    </row>
    <row r="57" spans="2:37">
      <c r="B57" s="126" t="s">
        <v>87</v>
      </c>
      <c r="C57" s="127">
        <v>0.32154340836012862</v>
      </c>
      <c r="D57" s="127">
        <v>8.3848627256987385E-2</v>
      </c>
      <c r="E57" s="127">
        <v>0.23769478110314124</v>
      </c>
      <c r="H57" s="51"/>
      <c r="I57" s="51"/>
      <c r="J57" s="51"/>
    </row>
    <row r="58" spans="2:37">
      <c r="B58" s="130" t="s">
        <v>88</v>
      </c>
      <c r="C58" s="131">
        <v>0.28741033885728418</v>
      </c>
      <c r="D58" s="131">
        <v>6.7524115755627015E-2</v>
      </c>
      <c r="E58" s="131">
        <v>0.21988622310165717</v>
      </c>
      <c r="H58" s="51"/>
      <c r="I58" s="51"/>
      <c r="J58" s="51"/>
    </row>
    <row r="59" spans="2:37">
      <c r="B59" s="132" t="s">
        <v>89</v>
      </c>
      <c r="C59" s="133">
        <v>0.26836507543903043</v>
      </c>
      <c r="D59" s="133">
        <v>9.844175117487014E-2</v>
      </c>
      <c r="E59" s="133">
        <v>0.16992332426416026</v>
      </c>
      <c r="H59" s="51"/>
      <c r="I59" s="51"/>
      <c r="J59" s="51"/>
    </row>
    <row r="60" spans="2:37">
      <c r="B60" s="130" t="s">
        <v>90</v>
      </c>
      <c r="C60" s="131">
        <v>0.23843680435320308</v>
      </c>
      <c r="D60" s="131">
        <v>9.6957704674746473E-2</v>
      </c>
      <c r="E60" s="131">
        <v>0.14147909967845659</v>
      </c>
      <c r="H60" s="51"/>
      <c r="I60" s="51"/>
      <c r="J60" s="51"/>
    </row>
    <row r="61" spans="2:37">
      <c r="B61" s="132" t="s">
        <v>91</v>
      </c>
      <c r="C61" s="133">
        <v>0.22557506801879793</v>
      </c>
      <c r="D61" s="133">
        <v>7.7170418006430874E-2</v>
      </c>
      <c r="E61" s="133">
        <v>0.14840465001236705</v>
      </c>
      <c r="H61" s="51"/>
      <c r="I61" s="51"/>
      <c r="J61" s="51"/>
    </row>
    <row r="62" spans="2:37">
      <c r="B62" s="130" t="s">
        <v>92</v>
      </c>
      <c r="C62" s="131">
        <v>0.20455107593371258</v>
      </c>
      <c r="D62" s="131">
        <v>8.4095968340341332E-2</v>
      </c>
      <c r="E62" s="131">
        <v>0.12045510759337126</v>
      </c>
      <c r="H62" s="51"/>
      <c r="I62" s="51"/>
      <c r="J62" s="51"/>
    </row>
    <row r="63" spans="2:37" ht="15" thickBot="1">
      <c r="B63" s="132" t="s">
        <v>93</v>
      </c>
      <c r="C63" s="133">
        <v>8.0385852090032156E-2</v>
      </c>
      <c r="D63" s="133">
        <v>5.6888449171407368E-2</v>
      </c>
      <c r="E63" s="133">
        <v>2.3497402918624784E-2</v>
      </c>
    </row>
    <row r="64" spans="2:37" ht="15" thickBot="1">
      <c r="B64" s="134" t="s">
        <v>94</v>
      </c>
      <c r="C64" s="135">
        <v>0.27924808310660398</v>
      </c>
      <c r="D64" s="135">
        <v>8.211723967350977E-2</v>
      </c>
      <c r="E64" s="136">
        <v>0.19713084343309423</v>
      </c>
    </row>
    <row r="68" spans="2:15" ht="15">
      <c r="B68" s="162" t="s">
        <v>95</v>
      </c>
      <c r="C68" s="164" t="s">
        <v>96</v>
      </c>
      <c r="D68" s="157" t="s">
        <v>97</v>
      </c>
      <c r="E68" s="157"/>
      <c r="F68" s="157"/>
      <c r="G68" s="166"/>
      <c r="H68" s="157" t="s">
        <v>98</v>
      </c>
      <c r="I68" s="157"/>
      <c r="J68" s="157"/>
      <c r="K68" s="166"/>
      <c r="L68" s="157" t="s">
        <v>99</v>
      </c>
      <c r="M68" s="157"/>
      <c r="N68" s="157"/>
      <c r="O68" s="158"/>
    </row>
    <row r="69" spans="2:15" ht="15">
      <c r="B69" s="163"/>
      <c r="C69" s="165"/>
      <c r="D69" s="52" t="s">
        <v>100</v>
      </c>
      <c r="E69" s="52" t="s">
        <v>101</v>
      </c>
      <c r="F69" s="53" t="s">
        <v>102</v>
      </c>
      <c r="G69" s="54" t="s">
        <v>103</v>
      </c>
      <c r="H69" s="52" t="s">
        <v>100</v>
      </c>
      <c r="I69" s="52" t="s">
        <v>101</v>
      </c>
      <c r="J69" s="53" t="s">
        <v>102</v>
      </c>
      <c r="K69" s="54" t="s">
        <v>103</v>
      </c>
      <c r="L69" s="52" t="s">
        <v>100</v>
      </c>
      <c r="M69" s="52" t="s">
        <v>101</v>
      </c>
      <c r="N69" s="53" t="s">
        <v>102</v>
      </c>
      <c r="O69" s="55" t="s">
        <v>103</v>
      </c>
    </row>
    <row r="70" spans="2:15">
      <c r="B70" s="95" t="s">
        <v>104</v>
      </c>
      <c r="C70" s="96">
        <f>O70+K70+G70</f>
        <v>73.700907016363971</v>
      </c>
      <c r="D70" s="97">
        <v>7.5</v>
      </c>
      <c r="E70" s="98">
        <v>7.75020614008272</v>
      </c>
      <c r="F70" s="91">
        <v>1.0333608186776959</v>
      </c>
      <c r="G70" s="99">
        <v>34.100907016363962</v>
      </c>
      <c r="H70" s="100">
        <v>0.91</v>
      </c>
      <c r="I70" s="101">
        <v>0.88</v>
      </c>
      <c r="J70" s="91">
        <f>I70/H70</f>
        <v>0.96703296703296704</v>
      </c>
      <c r="K70" s="99">
        <v>19.600000000000009</v>
      </c>
      <c r="L70" s="100">
        <v>7.0000000000000007E-2</v>
      </c>
      <c r="M70" s="101">
        <v>7.0000000000000007E-2</v>
      </c>
      <c r="N70" s="91">
        <f>L70/M70</f>
        <v>1</v>
      </c>
      <c r="O70" s="99">
        <v>20</v>
      </c>
    </row>
    <row r="71" spans="2:15">
      <c r="B71" s="102" t="s">
        <v>105</v>
      </c>
      <c r="C71" s="103">
        <f t="shared" ref="C71:C73" si="4">O71+K71+G71</f>
        <v>71.924724635338194</v>
      </c>
      <c r="D71" s="104">
        <v>6</v>
      </c>
      <c r="E71" s="105">
        <v>5.5</v>
      </c>
      <c r="F71" s="92">
        <f>E71/D71</f>
        <v>0.91666666666666663</v>
      </c>
      <c r="G71" s="106">
        <v>32.324724635338193</v>
      </c>
      <c r="H71" s="107">
        <v>0.91</v>
      </c>
      <c r="I71" s="108">
        <v>0.88</v>
      </c>
      <c r="J71" s="92">
        <f t="shared" ref="J71:J74" si="5">I71/H71</f>
        <v>0.96703296703296704</v>
      </c>
      <c r="K71" s="106">
        <v>19.600000000000001</v>
      </c>
      <c r="L71" s="107">
        <v>7.0000000000000007E-2</v>
      </c>
      <c r="M71" s="108">
        <v>7.0000000000000007E-2</v>
      </c>
      <c r="N71" s="92">
        <f t="shared" ref="N71:N74" si="6">L71/M71</f>
        <v>1</v>
      </c>
      <c r="O71" s="106">
        <v>20</v>
      </c>
    </row>
    <row r="72" spans="2:15">
      <c r="B72" s="109" t="s">
        <v>106</v>
      </c>
      <c r="C72" s="110">
        <f t="shared" si="4"/>
        <v>70.764366961055615</v>
      </c>
      <c r="D72" s="111">
        <v>7.3</v>
      </c>
      <c r="E72" s="112">
        <v>6.8939357216880603</v>
      </c>
      <c r="F72" s="93">
        <v>0.94437475639562474</v>
      </c>
      <c r="G72" s="113">
        <v>31.164366961055617</v>
      </c>
      <c r="H72" s="114">
        <v>0.91</v>
      </c>
      <c r="I72" s="115">
        <v>0.91</v>
      </c>
      <c r="J72" s="93">
        <f t="shared" si="5"/>
        <v>1</v>
      </c>
      <c r="K72" s="113">
        <v>24.599999999999994</v>
      </c>
      <c r="L72" s="114">
        <v>0.05</v>
      </c>
      <c r="M72" s="115">
        <v>5.5E-2</v>
      </c>
      <c r="N72" s="93">
        <f t="shared" si="6"/>
        <v>0.90909090909090917</v>
      </c>
      <c r="O72" s="113">
        <v>15</v>
      </c>
    </row>
    <row r="73" spans="2:15">
      <c r="B73" s="116" t="s">
        <v>107</v>
      </c>
      <c r="C73" s="117">
        <f t="shared" si="4"/>
        <v>69.682908529789913</v>
      </c>
      <c r="D73" s="118">
        <v>8.1999999999999993</v>
      </c>
      <c r="E73" s="119">
        <v>7.4751469680084002</v>
      </c>
      <c r="F73" s="94">
        <v>0.91160328878151231</v>
      </c>
      <c r="G73" s="120">
        <v>30.082908529789908</v>
      </c>
      <c r="H73" s="121">
        <v>0.91</v>
      </c>
      <c r="I73" s="122">
        <v>0.88</v>
      </c>
      <c r="J73" s="94">
        <f t="shared" si="5"/>
        <v>0.96703296703296704</v>
      </c>
      <c r="K73" s="120">
        <v>19.600000000000009</v>
      </c>
      <c r="L73" s="121">
        <v>0.04</v>
      </c>
      <c r="M73" s="122">
        <v>0.04</v>
      </c>
      <c r="N73" s="94">
        <f t="shared" si="6"/>
        <v>1</v>
      </c>
      <c r="O73" s="120">
        <v>20</v>
      </c>
    </row>
    <row r="74" spans="2:15" s="62" customFormat="1" ht="19.2">
      <c r="B74" s="56" t="s">
        <v>108</v>
      </c>
      <c r="C74" s="57">
        <f>AVERAGE(C70:C73)</f>
        <v>71.518226785636926</v>
      </c>
      <c r="D74" s="58">
        <f>AVERAGE(D70:D73)</f>
        <v>7.25</v>
      </c>
      <c r="E74" s="58">
        <f>AVERAGE(E70:E73)</f>
        <v>6.9048222074447949</v>
      </c>
      <c r="F74" s="59">
        <v>0.91160328878151231</v>
      </c>
      <c r="G74" s="60">
        <f>AVERAGE(G70:G73)</f>
        <v>31.918226785636922</v>
      </c>
      <c r="H74" s="59">
        <f>AVERAGE(H70:H73)</f>
        <v>0.91</v>
      </c>
      <c r="I74" s="59">
        <v>0.88</v>
      </c>
      <c r="J74" s="59">
        <f t="shared" si="5"/>
        <v>0.96703296703296704</v>
      </c>
      <c r="K74" s="60">
        <f>AVERAGE(K70:K73)</f>
        <v>20.85</v>
      </c>
      <c r="L74" s="59">
        <f>AVERAGE(L70:L73)</f>
        <v>5.7500000000000002E-2</v>
      </c>
      <c r="M74" s="59">
        <f>AVERAGE(M70:M73)</f>
        <v>5.8750000000000004E-2</v>
      </c>
      <c r="N74" s="59">
        <f t="shared" si="6"/>
        <v>0.97872340425531912</v>
      </c>
      <c r="O74" s="61">
        <f>AVERAGE(O70:O73)</f>
        <v>18.75</v>
      </c>
    </row>
  </sheetData>
  <mergeCells count="6">
    <mergeCell ref="L68:O68"/>
    <mergeCell ref="B53:E53"/>
    <mergeCell ref="B68:B69"/>
    <mergeCell ref="C68:C69"/>
    <mergeCell ref="D68:G68"/>
    <mergeCell ref="H68:K68"/>
  </mergeCells>
  <conditionalFormatting sqref="D68 H68 L68">
    <cfRule type="cellIs" dxfId="6" priority="13" operator="between">
      <formula>0.9</formula>
      <formula>0.7</formula>
    </cfRule>
    <cfRule type="cellIs" dxfId="5" priority="14" operator="lessThan">
      <formula>0.7</formula>
    </cfRule>
    <cfRule type="cellIs" dxfId="4" priority="15" operator="between">
      <formula>0.9</formula>
      <formula>1000</formula>
    </cfRule>
    <cfRule type="expression" priority="16" stopIfTrue="1">
      <formula>IF(D68="",TRUE,FALSE)</formula>
    </cfRule>
  </conditionalFormatting>
  <conditionalFormatting sqref="D69:O69">
    <cfRule type="expression" priority="9" stopIfTrue="1">
      <formula>IF(D69="",TRUE,FALSE)</formula>
    </cfRule>
    <cfRule type="cellIs" dxfId="3" priority="10" operator="between">
      <formula>0.9</formula>
      <formula>0.7</formula>
    </cfRule>
    <cfRule type="cellIs" dxfId="2" priority="11" operator="lessThan">
      <formula>0.7</formula>
    </cfRule>
    <cfRule type="cellIs" dxfId="1" priority="12" operator="between">
      <formula>0.9</formula>
      <formula>1000</formula>
    </cfRule>
  </conditionalFormatting>
  <conditionalFormatting sqref="O12:P24">
    <cfRule type="cellIs" dxfId="0" priority="1" operator="greaterThanOrEqual">
      <formula>1</formula>
    </cfRule>
  </conditionalFormatting>
  <pageMargins left="0.7" right="0.7" top="0.75" bottom="0.75" header="0.3" footer="0.3"/>
  <pageSetup paperSize="9" orientation="portrait" r:id="rId1"/>
  <ignoredErrors>
    <ignoredError sqref="N74" 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8" id="{820C3D9E-0453-47FA-A518-0749A72DFA2C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C70:C73</xm:sqref>
        </x14:conditionalFormatting>
        <x14:conditionalFormatting xmlns:xm="http://schemas.microsoft.com/office/excel/2006/main">
          <x14:cfRule type="iconSet" priority="18" id="{CA55955A-7527-4876-A1FD-9F5F68917565}">
            <x14:iconSet iconSet="3Flag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NoIcons" iconId="0"/>
              <x14:cfIcon iconSet="NoIcons" iconId="0"/>
              <x14:cfIcon iconSet="3Flags" iconId="0"/>
            </x14:iconSet>
          </x14:cfRule>
          <xm:sqref>D55:D63</xm:sqref>
        </x14:conditionalFormatting>
        <x14:conditionalFormatting xmlns:xm="http://schemas.microsoft.com/office/excel/2006/main">
          <x14:cfRule type="iconSet" priority="17" id="{1038EB34-03A3-4559-89B1-336BBDDCAEC8}">
            <x14:iconSet iconSet="3Flag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NoIcons" iconId="0"/>
              <x14:cfIcon iconSet="NoIcons" iconId="0"/>
              <x14:cfIcon iconSet="3Flags" iconId="0"/>
            </x14:iconSet>
          </x14:cfRule>
          <xm:sqref>E55:E63</xm:sqref>
        </x14:conditionalFormatting>
        <x14:conditionalFormatting xmlns:xm="http://schemas.microsoft.com/office/excel/2006/main">
          <x14:cfRule type="iconSet" priority="5" id="{C4C82BA4-D9EB-4C44-A5B7-0784DB1D1FFB}">
            <x14:iconSet iconSet="3Flag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F70:F73</xm:sqref>
        </x14:conditionalFormatting>
        <x14:conditionalFormatting xmlns:xm="http://schemas.microsoft.com/office/excel/2006/main">
          <x14:cfRule type="iconSet" priority="3" id="{3D138A8D-E91D-44E9-84A5-386EBB6A1AD8}">
            <x14:iconSet iconSet="3Flag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NoIcons" iconId="0"/>
              <x14:cfIcon iconSet="NoIcons" iconId="0"/>
              <x14:cfIcon iconSet="3Flags" iconId="0"/>
            </x14:iconSet>
          </x14:cfRule>
          <xm:sqref>I54:I62</xm:sqref>
        </x14:conditionalFormatting>
        <x14:conditionalFormatting xmlns:xm="http://schemas.microsoft.com/office/excel/2006/main">
          <x14:cfRule type="iconSet" priority="4" id="{E5B67A47-1717-45C0-BB70-3ECC776BA8E4}">
            <x14:iconSet iconSet="3Flag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NoIcons" iconId="0"/>
              <x14:cfIcon iconSet="NoIcons" iconId="0"/>
              <x14:cfIcon iconSet="3Flags" iconId="0"/>
            </x14:iconSet>
          </x14:cfRule>
          <xm:sqref>J54:J62</xm:sqref>
        </x14:conditionalFormatting>
        <x14:conditionalFormatting xmlns:xm="http://schemas.microsoft.com/office/excel/2006/main">
          <x14:cfRule type="iconSet" priority="6" id="{0FBDC254-9468-4E72-8C72-903F5D9EFCBB}">
            <x14:iconSet iconSet="3Flag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J70:J73</xm:sqref>
        </x14:conditionalFormatting>
        <x14:conditionalFormatting xmlns:xm="http://schemas.microsoft.com/office/excel/2006/main">
          <x14:cfRule type="iconSet" priority="7" id="{BF391204-FB8F-458F-82C7-A4EE5EDE67D4}">
            <x14:iconSet iconSet="3Flag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TrafficLights1" iconId="0"/>
              <x14:cfIcon iconSet="NoIcons" iconId="0"/>
              <x14:cfIcon iconSet="NoIcons" iconId="0"/>
            </x14:iconSet>
          </x14:cfRule>
          <xm:sqref>N70:N73</xm:sqref>
        </x14:conditionalFormatting>
        <x14:conditionalFormatting xmlns:xm="http://schemas.microsoft.com/office/excel/2006/main">
          <x14:cfRule type="iconSet" priority="2" id="{56F0347F-ACA3-4A71-A815-7912F2963E5A}">
            <x14:iconSet iconSet="3Stars" showValue="0" custom="1">
              <x14:cfvo type="percent">
                <xm:f>0</xm:f>
              </x14:cfvo>
              <x14:cfvo type="percent" gte="0">
                <xm:f>33</xm:f>
              </x14:cfvo>
              <x14:cfvo type="percent">
                <xm:f>67</xm:f>
              </x14:cfvo>
              <x14:cfIcon iconSet="NoIcons" iconId="0"/>
              <x14:cfIcon iconSet="NoIcons" iconId="0"/>
              <x14:cfIcon iconSet="3Symbols" iconId="2"/>
            </x14:iconSet>
          </x14:cfRule>
          <xm:sqref>P12:P24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xr2:uid="{FAD6D096-55BF-4CEE-BC53-AF5BA9A8502F}">
          <x14:colorSeries rgb="FF000000"/>
          <x14:colorNegative rgb="FF0070C0"/>
          <x14:colorAxis rgb="FF000000"/>
          <x14:colorMarkers theme="1"/>
          <x14:colorFirst rgb="FF0070C0"/>
          <x14:colorLast rgb="FF0070C0"/>
          <x14:colorHigh rgb="FF0070C0"/>
          <x14:colorLow rgb="FF0070C0"/>
          <x14:sparklines>
            <x14:sparkline>
              <xm:f>'עיצוב טבלה'!C10:F10</xm:f>
              <xm:sqref>G10</xm:sqref>
            </x14:sparkline>
            <x14:sparkline>
              <xm:f>'עיצוב טבלה'!C11:F11</xm:f>
              <xm:sqref>G11</xm:sqref>
            </x14:sparkline>
            <x14:sparkline>
              <xm:f>'עיצוב טבלה'!C12:F12</xm:f>
              <xm:sqref>G12</xm:sqref>
            </x14:sparkline>
            <x14:sparkline>
              <xm:f>'עיצוב טבלה'!C13:F13</xm:f>
              <xm:sqref>G13</xm:sqref>
            </x14:sparkline>
            <x14:sparkline>
              <xm:f>'עיצוב טבלה'!C14:F14</xm:f>
              <xm:sqref>G14</xm:sqref>
            </x14:sparkline>
            <x14:sparkline>
              <xm:f>'עיצוב טבלה'!C15:F15</xm:f>
              <xm:sqref>G15</xm:sqref>
            </x14:sparkline>
            <x14:sparkline>
              <xm:f>'עיצוב טבלה'!C16:F16</xm:f>
              <xm:sqref>G16</xm:sqref>
            </x14:sparkline>
            <x14:sparkline>
              <xm:f>'עיצוב טבלה'!C17:F17</xm:f>
              <xm:sqref>G17</xm:sqref>
            </x14:sparkline>
            <x14:sparkline>
              <xm:f>'עיצוב טבלה'!C18:F18</xm:f>
              <xm:sqref>G18</xm:sqref>
            </x14:sparkline>
            <x14:sparkline>
              <xm:f>'עיצוב טבלה'!C19:F19</xm:f>
              <xm:sqref>G19</xm:sqref>
            </x14:sparkline>
            <x14:sparkline>
              <xm:f>'עיצוב טבלה'!C20:F20</xm:f>
              <xm:sqref>G20</xm:sqref>
            </x14:sparkline>
            <x14:sparkline>
              <xm:f>'עיצוב טבלה'!C21:F21</xm:f>
              <xm:sqref>G21</xm:sqref>
            </x14:sparkline>
            <x14:sparkline>
              <xm:f>'עיצוב טבלה'!C22:F22</xm:f>
              <xm:sqref>G22</xm:sqref>
            </x14:sparkline>
            <x14:sparkline>
              <xm:f>'עיצוב טבלה'!C23:F23</xm:f>
              <xm:sqref>G23</xm:sqref>
            </x14:sparkline>
            <x14:sparkline>
              <xm:f>'עיצוב טבלה'!C24:F24</xm:f>
              <xm:sqref>G24</xm:sqref>
            </x14:sparkline>
            <x14:sparkline>
              <xm:f>'עיצוב טבלה'!C25:F25</xm:f>
              <xm:sqref>G25</xm:sqref>
            </x14:sparkline>
            <x14:sparkline>
              <xm:f>'עיצוב טבלה'!C26:F26</xm:f>
              <xm:sqref>G26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A63B1-E8A4-4320-9EC4-033943572B58}">
  <sheetPr>
    <tabColor theme="1"/>
  </sheetPr>
  <dimension ref="B8:P28"/>
  <sheetViews>
    <sheetView showGridLines="0" rightToLeft="1" zoomScaleNormal="100" workbookViewId="0">
      <selection activeCell="A10" sqref="A10"/>
    </sheetView>
  </sheetViews>
  <sheetFormatPr defaultColWidth="8.6640625" defaultRowHeight="14.4"/>
  <cols>
    <col min="1" max="1" width="8.6640625" style="146"/>
    <col min="2" max="2" width="11" style="146" bestFit="1" customWidth="1"/>
    <col min="3" max="3" width="9.33203125" style="146" customWidth="1"/>
    <col min="4" max="16384" width="8.6640625" style="146"/>
  </cols>
  <sheetData>
    <row r="8" spans="2:16">
      <c r="M8" s="147"/>
      <c r="O8" s="148"/>
      <c r="P8" s="148"/>
    </row>
    <row r="10" spans="2:16" ht="31.2" customHeight="1">
      <c r="B10" s="149" t="s">
        <v>2</v>
      </c>
      <c r="C10" s="149" t="s">
        <v>0</v>
      </c>
    </row>
    <row r="11" spans="2:16">
      <c r="B11" s="150">
        <v>44927</v>
      </c>
      <c r="C11" s="151">
        <v>3749.2350000000001</v>
      </c>
    </row>
    <row r="12" spans="2:16" ht="12" customHeight="1">
      <c r="B12" s="150">
        <v>44958</v>
      </c>
      <c r="C12" s="151">
        <v>4272.53</v>
      </c>
    </row>
    <row r="13" spans="2:16">
      <c r="B13" s="150">
        <v>44986</v>
      </c>
      <c r="C13" s="151">
        <v>5613.1949999999997</v>
      </c>
    </row>
    <row r="14" spans="2:16">
      <c r="B14" s="150">
        <v>45017</v>
      </c>
      <c r="C14" s="151">
        <v>4302.96</v>
      </c>
    </row>
    <row r="15" spans="2:16">
      <c r="B15" s="150">
        <v>45047</v>
      </c>
      <c r="C15" s="151">
        <v>5721.24</v>
      </c>
    </row>
    <row r="16" spans="2:16">
      <c r="B16" s="150">
        <v>45078</v>
      </c>
      <c r="C16" s="151">
        <v>4739.28</v>
      </c>
    </row>
    <row r="17" spans="2:3">
      <c r="B17" s="150">
        <v>45108</v>
      </c>
      <c r="C17" s="151">
        <v>4923.5649999999996</v>
      </c>
    </row>
    <row r="18" spans="2:3">
      <c r="B18" s="150">
        <v>45139</v>
      </c>
      <c r="C18" s="151">
        <v>5397.3450000000003</v>
      </c>
    </row>
    <row r="19" spans="2:3">
      <c r="B19" s="150">
        <v>45170</v>
      </c>
      <c r="C19" s="151">
        <v>5628.63</v>
      </c>
    </row>
    <row r="20" spans="2:3">
      <c r="B20" s="150">
        <v>45200</v>
      </c>
      <c r="C20" s="151">
        <v>5909.0249999999996</v>
      </c>
    </row>
    <row r="21" spans="2:3">
      <c r="B21" s="150">
        <v>45231</v>
      </c>
      <c r="C21" s="151">
        <v>5235</v>
      </c>
    </row>
    <row r="22" spans="2:3">
      <c r="B22" s="152"/>
      <c r="C22" s="152"/>
    </row>
    <row r="23" spans="2:3">
      <c r="B23" s="150">
        <v>44866</v>
      </c>
      <c r="C23" s="151">
        <v>4687</v>
      </c>
    </row>
    <row r="24" spans="2:3">
      <c r="B24" s="150">
        <v>45231</v>
      </c>
      <c r="C24" s="151">
        <f>C21</f>
        <v>5235</v>
      </c>
    </row>
    <row r="26" spans="2:3">
      <c r="C26" s="153"/>
    </row>
    <row r="28" spans="2:3">
      <c r="B28" s="154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82FC7-3CAB-4D20-B26A-31E8A8D72809}">
  <sheetPr codeName="Worksheet______5">
    <tabColor theme="1"/>
  </sheetPr>
  <dimension ref="A1:T69"/>
  <sheetViews>
    <sheetView showGridLines="0" rightToLeft="1" zoomScale="99" zoomScaleNormal="99" workbookViewId="0"/>
  </sheetViews>
  <sheetFormatPr defaultColWidth="8.6640625" defaultRowHeight="14.4"/>
  <cols>
    <col min="1" max="2" width="8.6640625" style="5" customWidth="1"/>
    <col min="3" max="3" width="9.6640625" style="5" customWidth="1"/>
    <col min="4" max="4" width="10.6640625" style="5" customWidth="1"/>
    <col min="5" max="5" width="6.6640625" style="5" customWidth="1"/>
    <col min="6" max="19" width="8.6640625" style="5"/>
    <col min="20" max="20" width="8.5546875" style="5" customWidth="1"/>
    <col min="21" max="16384" width="8.6640625" style="5"/>
  </cols>
  <sheetData>
    <row r="1" spans="1:20" s="28" customFormat="1" ht="15.6" customHeight="1"/>
    <row r="2" spans="1:20" s="28" customFormat="1" ht="15.6" customHeight="1"/>
    <row r="3" spans="1:20" s="28" customFormat="1" ht="15.6" customHeight="1"/>
    <row r="4" spans="1:20" s="28" customFormat="1" ht="15.6" customHeight="1"/>
    <row r="5" spans="1:20" s="28" customFormat="1" ht="15.6" customHeight="1">
      <c r="D5" s="29"/>
    </row>
    <row r="6" spans="1:20" s="16" customFormat="1">
      <c r="K6" s="21"/>
      <c r="L6" s="21"/>
    </row>
    <row r="7" spans="1:20">
      <c r="A7" s="9" t="s">
        <v>29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s="16" customFormat="1">
      <c r="K8" s="21"/>
      <c r="L8" s="21"/>
    </row>
    <row r="9" spans="1:20" s="16" customFormat="1">
      <c r="A9" s="17" t="s">
        <v>2</v>
      </c>
      <c r="B9" s="17" t="s">
        <v>0</v>
      </c>
      <c r="K9" s="21"/>
      <c r="L9" s="21"/>
    </row>
    <row r="10" spans="1:20" s="16" customFormat="1" ht="13.95" customHeight="1">
      <c r="A10" s="18">
        <v>44197</v>
      </c>
      <c r="B10" s="15">
        <v>50</v>
      </c>
      <c r="K10" s="21"/>
      <c r="L10" s="21"/>
    </row>
    <row r="11" spans="1:20" s="16" customFormat="1">
      <c r="A11" s="19">
        <v>44228</v>
      </c>
      <c r="B11" s="16">
        <v>55</v>
      </c>
      <c r="K11" s="21"/>
      <c r="L11" s="21"/>
    </row>
    <row r="12" spans="1:20" s="16" customFormat="1">
      <c r="A12" s="18">
        <v>44256</v>
      </c>
      <c r="B12" s="15">
        <v>57</v>
      </c>
      <c r="K12" s="21"/>
      <c r="L12" s="21"/>
    </row>
    <row r="13" spans="1:20" s="16" customFormat="1">
      <c r="A13" s="19">
        <v>44287</v>
      </c>
      <c r="B13" s="16">
        <v>72</v>
      </c>
      <c r="K13" s="21"/>
      <c r="L13" s="21"/>
    </row>
    <row r="14" spans="1:20" s="16" customFormat="1">
      <c r="A14" s="18">
        <v>44317</v>
      </c>
      <c r="B14" s="15">
        <v>85</v>
      </c>
      <c r="K14" s="21"/>
      <c r="L14" s="21"/>
    </row>
    <row r="15" spans="1:20" s="16" customFormat="1">
      <c r="A15" s="19">
        <v>44348</v>
      </c>
      <c r="B15" s="16">
        <v>93</v>
      </c>
      <c r="K15" s="21"/>
      <c r="L15" s="21"/>
    </row>
    <row r="16" spans="1:20" s="16" customFormat="1">
      <c r="A16" s="18">
        <v>44378</v>
      </c>
      <c r="B16" s="15">
        <v>79</v>
      </c>
      <c r="K16" s="21"/>
      <c r="L16" s="21"/>
    </row>
    <row r="17" spans="1:12" s="16" customFormat="1">
      <c r="A17" s="19">
        <v>44409</v>
      </c>
      <c r="B17" s="16">
        <v>65</v>
      </c>
      <c r="K17" s="21"/>
      <c r="L17" s="21"/>
    </row>
    <row r="18" spans="1:12" s="16" customFormat="1">
      <c r="A18" s="18">
        <v>44440</v>
      </c>
      <c r="B18" s="15">
        <v>59</v>
      </c>
      <c r="K18" s="21"/>
      <c r="L18" s="21"/>
    </row>
    <row r="19" spans="1:12" s="16" customFormat="1">
      <c r="A19" s="19">
        <v>44470</v>
      </c>
      <c r="B19" s="16">
        <v>53</v>
      </c>
      <c r="K19" s="21"/>
      <c r="L19" s="21"/>
    </row>
    <row r="20" spans="1:12" s="16" customFormat="1">
      <c r="A20" s="18">
        <v>44501</v>
      </c>
      <c r="B20" s="15">
        <v>73</v>
      </c>
      <c r="K20" s="21"/>
      <c r="L20" s="21"/>
    </row>
    <row r="21" spans="1:12" s="16" customFormat="1">
      <c r="A21" s="19">
        <v>44531</v>
      </c>
      <c r="B21" s="16">
        <v>86</v>
      </c>
      <c r="K21" s="21"/>
      <c r="L21" s="21"/>
    </row>
    <row r="22" spans="1:12" s="16" customFormat="1">
      <c r="K22" s="21"/>
      <c r="L22" s="21"/>
    </row>
    <row r="23" spans="1:12" s="16" customFormat="1">
      <c r="K23" s="21"/>
      <c r="L23" s="21"/>
    </row>
    <row r="24" spans="1:12" s="16" customFormat="1">
      <c r="A24" s="30"/>
      <c r="K24" s="21"/>
      <c r="L24" s="21"/>
    </row>
    <row r="25" spans="1:12" s="16" customFormat="1">
      <c r="A25" s="30"/>
      <c r="K25" s="21"/>
      <c r="L25" s="21"/>
    </row>
    <row r="26" spans="1:12" s="16" customFormat="1">
      <c r="A26" s="30"/>
      <c r="K26" s="21"/>
      <c r="L26" s="21"/>
    </row>
    <row r="27" spans="1:12" s="16" customFormat="1">
      <c r="A27" s="30"/>
      <c r="K27" s="21"/>
      <c r="L27" s="21"/>
    </row>
    <row r="28" spans="1:12" s="16" customFormat="1">
      <c r="K28" s="21"/>
      <c r="L28" s="21"/>
    </row>
    <row r="29" spans="1:12" s="16" customFormat="1">
      <c r="K29" s="21"/>
      <c r="L29" s="21"/>
    </row>
    <row r="30" spans="1:12" s="16" customFormat="1">
      <c r="K30" s="21"/>
      <c r="L30" s="21"/>
    </row>
    <row r="31" spans="1:12" s="16" customFormat="1">
      <c r="K31" s="21"/>
      <c r="L31" s="21"/>
    </row>
    <row r="32" spans="1:12" s="16" customFormat="1">
      <c r="K32" s="21"/>
      <c r="L32" s="21"/>
    </row>
    <row r="33" spans="1:19" s="16" customFormat="1">
      <c r="K33" s="21"/>
      <c r="L33" s="21"/>
    </row>
    <row r="34" spans="1:19" s="16" customFormat="1">
      <c r="K34" s="21"/>
      <c r="L34" s="21"/>
    </row>
    <row r="35" spans="1:19" s="16" customFormat="1">
      <c r="K35" s="21"/>
      <c r="L35" s="21"/>
    </row>
    <row r="36" spans="1:19" s="16" customFormat="1">
      <c r="K36" s="21"/>
      <c r="L36" s="21"/>
    </row>
    <row r="37" spans="1:19">
      <c r="A37" s="9" t="s">
        <v>39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spans="1:19" s="16" customFormat="1">
      <c r="K38" s="21"/>
      <c r="L38" s="21"/>
    </row>
    <row r="39" spans="1:19" s="16" customFormat="1">
      <c r="A39" s="36" t="s">
        <v>2</v>
      </c>
      <c r="B39" s="36" t="s">
        <v>3</v>
      </c>
      <c r="C39" s="36" t="s">
        <v>4</v>
      </c>
      <c r="K39" s="21"/>
      <c r="L39" s="21"/>
    </row>
    <row r="40" spans="1:19" s="16" customFormat="1">
      <c r="A40" s="37">
        <v>44197</v>
      </c>
      <c r="B40" s="38">
        <v>100</v>
      </c>
      <c r="C40" s="38">
        <v>200</v>
      </c>
      <c r="K40" s="21"/>
      <c r="L40" s="21"/>
    </row>
    <row r="41" spans="1:19" s="16" customFormat="1">
      <c r="A41" s="39">
        <v>44228</v>
      </c>
      <c r="B41" s="20">
        <v>84</v>
      </c>
      <c r="C41" s="20">
        <v>210</v>
      </c>
      <c r="K41" s="21"/>
      <c r="L41" s="21"/>
    </row>
    <row r="42" spans="1:19" s="16" customFormat="1">
      <c r="A42" s="37">
        <v>44256</v>
      </c>
      <c r="B42" s="38">
        <v>99</v>
      </c>
      <c r="C42" s="38">
        <v>220</v>
      </c>
      <c r="K42" s="21"/>
      <c r="L42" s="21"/>
    </row>
    <row r="43" spans="1:19" s="16" customFormat="1">
      <c r="A43" s="39">
        <v>44287</v>
      </c>
      <c r="B43" s="20">
        <v>103</v>
      </c>
      <c r="C43" s="20">
        <v>220</v>
      </c>
      <c r="K43" s="21"/>
      <c r="L43" s="21"/>
    </row>
    <row r="44" spans="1:19" s="16" customFormat="1">
      <c r="A44" s="37">
        <v>44317</v>
      </c>
      <c r="B44" s="38">
        <v>117</v>
      </c>
      <c r="C44" s="38">
        <v>225</v>
      </c>
      <c r="K44" s="21"/>
      <c r="L44" s="21"/>
    </row>
    <row r="45" spans="1:19" s="16" customFormat="1">
      <c r="A45" s="39">
        <v>44348</v>
      </c>
      <c r="B45" s="20">
        <v>138</v>
      </c>
      <c r="C45" s="20">
        <v>250</v>
      </c>
      <c r="K45" s="21"/>
      <c r="L45" s="21"/>
    </row>
    <row r="46" spans="1:19" s="16" customFormat="1">
      <c r="A46" s="37">
        <v>44378</v>
      </c>
      <c r="B46" s="38">
        <v>150</v>
      </c>
      <c r="C46" s="38">
        <v>250</v>
      </c>
      <c r="K46" s="21"/>
      <c r="L46" s="21"/>
    </row>
    <row r="47" spans="1:19" s="16" customFormat="1">
      <c r="A47" s="39">
        <v>44409</v>
      </c>
      <c r="B47" s="20">
        <v>169</v>
      </c>
      <c r="C47" s="20">
        <v>260</v>
      </c>
      <c r="K47" s="21"/>
      <c r="L47" s="21"/>
    </row>
    <row r="48" spans="1:19" s="16" customFormat="1">
      <c r="A48" s="37">
        <v>44440</v>
      </c>
      <c r="B48" s="38">
        <v>182</v>
      </c>
      <c r="C48" s="38">
        <v>260</v>
      </c>
      <c r="K48" s="21"/>
      <c r="L48" s="21"/>
    </row>
    <row r="49" spans="1:19" s="16" customFormat="1">
      <c r="A49" s="39">
        <v>44470</v>
      </c>
      <c r="B49" s="20">
        <v>203</v>
      </c>
      <c r="C49" s="20">
        <v>290</v>
      </c>
      <c r="K49" s="21"/>
      <c r="L49" s="21"/>
    </row>
    <row r="50" spans="1:19" s="16" customFormat="1">
      <c r="A50" s="37">
        <v>44501</v>
      </c>
      <c r="B50" s="38">
        <v>218</v>
      </c>
      <c r="C50" s="38">
        <v>290</v>
      </c>
      <c r="K50" s="21"/>
      <c r="L50" s="21"/>
    </row>
    <row r="51" spans="1:19" s="16" customFormat="1">
      <c r="A51" s="39">
        <v>44531</v>
      </c>
      <c r="B51" s="20">
        <v>247</v>
      </c>
      <c r="C51" s="20">
        <v>290</v>
      </c>
      <c r="K51" s="21"/>
      <c r="L51" s="21"/>
    </row>
    <row r="52" spans="1:19" s="16" customFormat="1">
      <c r="A52" s="35" t="s">
        <v>38</v>
      </c>
      <c r="K52" s="21"/>
      <c r="L52" s="21"/>
    </row>
    <row r="53" spans="1:19" s="16" customFormat="1">
      <c r="A53" s="35" t="s">
        <v>40</v>
      </c>
      <c r="K53" s="21"/>
      <c r="L53" s="21"/>
    </row>
    <row r="54" spans="1:19" s="16" customFormat="1">
      <c r="K54" s="21"/>
      <c r="L54" s="21"/>
    </row>
    <row r="55" spans="1:19">
      <c r="A55" s="9" t="s">
        <v>41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</row>
    <row r="56" spans="1:19" s="16" customFormat="1">
      <c r="K56" s="21"/>
      <c r="L56" s="21"/>
    </row>
    <row r="57" spans="1:19" s="16" customFormat="1">
      <c r="A57" s="36" t="s">
        <v>2</v>
      </c>
      <c r="B57" s="36" t="s">
        <v>0</v>
      </c>
      <c r="C57" s="36" t="s">
        <v>1</v>
      </c>
      <c r="K57" s="21"/>
      <c r="L57" s="21"/>
    </row>
    <row r="58" spans="1:19" s="16" customFormat="1">
      <c r="A58" s="37">
        <v>44197</v>
      </c>
      <c r="B58" s="38">
        <v>50</v>
      </c>
      <c r="C58" s="38">
        <v>70</v>
      </c>
      <c r="K58" s="21"/>
      <c r="L58" s="21"/>
    </row>
    <row r="59" spans="1:19" s="16" customFormat="1">
      <c r="A59" s="39">
        <v>44228</v>
      </c>
      <c r="B59" s="20">
        <v>55</v>
      </c>
      <c r="C59" s="20">
        <v>70</v>
      </c>
      <c r="K59" s="21"/>
      <c r="L59" s="21"/>
    </row>
    <row r="60" spans="1:19" s="16" customFormat="1">
      <c r="A60" s="37">
        <v>44256</v>
      </c>
      <c r="B60" s="38">
        <v>57</v>
      </c>
      <c r="C60" s="38">
        <v>70</v>
      </c>
      <c r="K60" s="21"/>
      <c r="L60" s="21"/>
    </row>
    <row r="61" spans="1:19" s="16" customFormat="1">
      <c r="A61" s="39">
        <v>44287</v>
      </c>
      <c r="B61" s="20">
        <v>72</v>
      </c>
      <c r="C61" s="20">
        <v>70</v>
      </c>
      <c r="K61" s="21"/>
      <c r="L61" s="21"/>
    </row>
    <row r="62" spans="1:19" s="16" customFormat="1">
      <c r="A62" s="37">
        <v>44317</v>
      </c>
      <c r="B62" s="38">
        <v>85</v>
      </c>
      <c r="C62" s="38">
        <v>70</v>
      </c>
      <c r="K62" s="21"/>
      <c r="L62" s="21"/>
    </row>
    <row r="63" spans="1:19" s="16" customFormat="1">
      <c r="A63" s="39">
        <v>44348</v>
      </c>
      <c r="B63" s="20">
        <v>93</v>
      </c>
      <c r="C63" s="20">
        <v>70</v>
      </c>
      <c r="K63" s="21"/>
      <c r="L63" s="21"/>
    </row>
    <row r="64" spans="1:19" s="16" customFormat="1">
      <c r="A64" s="37">
        <v>44378</v>
      </c>
      <c r="B64" s="38">
        <v>79</v>
      </c>
      <c r="C64" s="38">
        <v>70</v>
      </c>
      <c r="K64" s="21"/>
      <c r="L64" s="21"/>
    </row>
    <row r="65" spans="1:12" s="16" customFormat="1">
      <c r="A65" s="39">
        <v>44409</v>
      </c>
      <c r="B65" s="20">
        <v>65</v>
      </c>
      <c r="C65" s="20">
        <v>70</v>
      </c>
      <c r="K65" s="21"/>
      <c r="L65" s="21"/>
    </row>
    <row r="66" spans="1:12" s="16" customFormat="1">
      <c r="A66" s="37">
        <v>44440</v>
      </c>
      <c r="B66" s="38">
        <v>59</v>
      </c>
      <c r="C66" s="38">
        <v>70</v>
      </c>
      <c r="K66" s="21"/>
      <c r="L66" s="21"/>
    </row>
    <row r="67" spans="1:12" s="16" customFormat="1">
      <c r="A67" s="39">
        <v>44470</v>
      </c>
      <c r="B67" s="20">
        <v>53</v>
      </c>
      <c r="C67" s="20">
        <v>70</v>
      </c>
      <c r="K67" s="21"/>
      <c r="L67" s="21"/>
    </row>
    <row r="68" spans="1:12" s="16" customFormat="1">
      <c r="A68" s="37">
        <v>44501</v>
      </c>
      <c r="B68" s="38">
        <v>73</v>
      </c>
      <c r="C68" s="38">
        <v>70</v>
      </c>
      <c r="K68" s="21"/>
      <c r="L68" s="21"/>
    </row>
    <row r="69" spans="1:12" s="16" customFormat="1">
      <c r="A69" s="39">
        <v>44531</v>
      </c>
      <c r="B69" s="20">
        <v>86</v>
      </c>
      <c r="C69" s="20">
        <v>70</v>
      </c>
      <c r="K69" s="21"/>
      <c r="L69" s="21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Worksheet______8">
    <tabColor theme="1"/>
  </sheetPr>
  <dimension ref="A1:T28"/>
  <sheetViews>
    <sheetView showGridLines="0" rightToLeft="1" zoomScaleNormal="100" workbookViewId="0"/>
  </sheetViews>
  <sheetFormatPr defaultColWidth="8.6640625" defaultRowHeight="13.2"/>
  <cols>
    <col min="1" max="1" width="8.6640625" style="2" customWidth="1"/>
    <col min="2" max="2" width="8.6640625" style="4" customWidth="1"/>
    <col min="3" max="4" width="8.6640625" style="2"/>
    <col min="5" max="19" width="8.6640625" style="1"/>
    <col min="20" max="20" width="8.5546875" style="1" customWidth="1"/>
    <col min="21" max="16384" width="8.6640625" style="1"/>
  </cols>
  <sheetData>
    <row r="1" spans="1:20" s="40" customFormat="1" ht="15.6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0" s="40" customFormat="1" ht="15.6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20" s="40" customFormat="1" ht="15.6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20" s="40" customFormat="1" ht="15.6" customHeight="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20" s="40" customFormat="1" ht="15.6" customHeight="1">
      <c r="A5" s="28"/>
      <c r="B5" s="28"/>
      <c r="C5" s="28"/>
      <c r="D5" s="29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</row>
    <row r="6" spans="1:20" s="8" customFormat="1" ht="13.8">
      <c r="K6" s="11"/>
      <c r="L6" s="11"/>
    </row>
    <row r="7" spans="1:20" customFormat="1" ht="14.4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8" customFormat="1" ht="13.8">
      <c r="K8" s="11"/>
      <c r="L8" s="11"/>
    </row>
    <row r="9" spans="1:20" s="8" customFormat="1" ht="13.8"/>
    <row r="10" spans="1:20" s="8" customFormat="1" ht="13.8">
      <c r="A10" s="6" t="s">
        <v>21</v>
      </c>
      <c r="B10" s="6" t="s">
        <v>0</v>
      </c>
    </row>
    <row r="11" spans="1:20" s="8" customFormat="1" ht="13.8">
      <c r="A11" s="7" t="s">
        <v>27</v>
      </c>
      <c r="B11" s="7">
        <v>98</v>
      </c>
    </row>
    <row r="12" spans="1:20" s="8" customFormat="1" ht="13.8">
      <c r="A12" s="8" t="s">
        <v>26</v>
      </c>
      <c r="B12" s="8">
        <v>82</v>
      </c>
    </row>
    <row r="13" spans="1:20" s="8" customFormat="1" ht="13.8">
      <c r="A13" s="7" t="s">
        <v>25</v>
      </c>
      <c r="B13" s="7">
        <v>76</v>
      </c>
    </row>
    <row r="14" spans="1:20" s="8" customFormat="1" ht="13.8">
      <c r="A14" s="8" t="s">
        <v>24</v>
      </c>
      <c r="B14" s="8">
        <v>71</v>
      </c>
    </row>
    <row r="15" spans="1:20" s="8" customFormat="1" ht="13.8">
      <c r="A15" s="7" t="s">
        <v>23</v>
      </c>
      <c r="B15" s="7">
        <v>63</v>
      </c>
    </row>
    <row r="16" spans="1:20" s="8" customFormat="1" ht="13.8">
      <c r="A16" s="8" t="s">
        <v>22</v>
      </c>
      <c r="B16" s="8">
        <v>56</v>
      </c>
    </row>
    <row r="17" spans="2:12" s="8" customFormat="1" ht="13.8"/>
    <row r="18" spans="2:12" s="8" customFormat="1" ht="13.8"/>
    <row r="19" spans="2:12" s="8" customFormat="1" ht="13.8"/>
    <row r="20" spans="2:12" s="8" customFormat="1" ht="13.8"/>
    <row r="21" spans="2:12" s="8" customFormat="1" ht="13.8"/>
    <row r="22" spans="2:12" s="8" customFormat="1" ht="13.8">
      <c r="L22" s="13"/>
    </row>
    <row r="23" spans="2:12" s="8" customFormat="1" ht="13.8"/>
    <row r="24" spans="2:12" s="8" customFormat="1" ht="13.8"/>
    <row r="25" spans="2:12" s="8" customFormat="1" ht="13.8">
      <c r="C25" s="12"/>
    </row>
    <row r="26" spans="2:12" s="8" customFormat="1" ht="13.8"/>
    <row r="27" spans="2:12" s="8" customFormat="1" ht="13.8">
      <c r="B27" s="12"/>
    </row>
    <row r="28" spans="2:12" s="8" customFormat="1" ht="13.8"/>
  </sheetData>
  <autoFilter ref="A10:B10" xr:uid="{00000000-0001-0000-3700-000000000000}"/>
  <sortState xmlns:xlrd2="http://schemas.microsoft.com/office/spreadsheetml/2017/richdata2" ref="A11:B16">
    <sortCondition descending="1" ref="B15:B16"/>
  </sortState>
  <phoneticPr fontId="1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Worksheet______7">
    <tabColor theme="1"/>
  </sheetPr>
  <dimension ref="A1:T39"/>
  <sheetViews>
    <sheetView showGridLines="0" rightToLeft="1" zoomScale="99" zoomScaleNormal="99" workbookViewId="0">
      <selection activeCell="V1" sqref="V1"/>
    </sheetView>
  </sheetViews>
  <sheetFormatPr defaultColWidth="8.6640625" defaultRowHeight="14.4"/>
  <cols>
    <col min="1" max="2" width="8.6640625" style="5" customWidth="1"/>
    <col min="3" max="7" width="8.6640625" style="5"/>
    <col min="8" max="8" width="8.6640625" style="5" customWidth="1"/>
    <col min="9" max="19" width="8.6640625" style="5"/>
    <col min="20" max="20" width="8.5546875" style="5" customWidth="1"/>
    <col min="21" max="16384" width="8.6640625" style="5"/>
  </cols>
  <sheetData>
    <row r="1" spans="1:20" s="43" customFormat="1" ht="15.6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0" s="43" customFormat="1" ht="15.6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20" s="43" customFormat="1" ht="15.6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20" s="43" customFormat="1" ht="15.6" customHeight="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20" s="43" customFormat="1" ht="15.6" customHeight="1">
      <c r="A5" s="28"/>
      <c r="B5" s="28"/>
      <c r="C5" s="28"/>
      <c r="D5" s="29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</row>
    <row r="7" spans="1:20">
      <c r="A7" s="9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10" spans="1:20">
      <c r="A10" s="17" t="s">
        <v>10</v>
      </c>
      <c r="B10" s="17" t="s">
        <v>0</v>
      </c>
    </row>
    <row r="11" spans="1:20">
      <c r="A11" s="64" t="s">
        <v>111</v>
      </c>
      <c r="B11" s="16">
        <v>56</v>
      </c>
    </row>
    <row r="12" spans="1:20">
      <c r="A12" s="65" t="s">
        <v>112</v>
      </c>
      <c r="B12" s="15">
        <v>58</v>
      </c>
    </row>
    <row r="13" spans="1:20">
      <c r="A13" s="64" t="s">
        <v>113</v>
      </c>
      <c r="B13" s="16">
        <v>79</v>
      </c>
    </row>
    <row r="14" spans="1:20">
      <c r="A14" s="65" t="s">
        <v>114</v>
      </c>
      <c r="B14" s="15">
        <v>63</v>
      </c>
    </row>
    <row r="15" spans="1:20">
      <c r="A15" s="16"/>
    </row>
    <row r="16" spans="1:20">
      <c r="A16" s="16"/>
    </row>
    <row r="17" spans="1:20">
      <c r="A17" s="16"/>
    </row>
    <row r="23" spans="1:20">
      <c r="A23" s="9" t="s">
        <v>115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>
      <c r="A24" s="14"/>
    </row>
    <row r="25" spans="1:20">
      <c r="A25" s="17" t="s">
        <v>6</v>
      </c>
      <c r="B25" s="17" t="s">
        <v>0</v>
      </c>
      <c r="C25" s="17" t="s">
        <v>42</v>
      </c>
    </row>
    <row r="26" spans="1:20">
      <c r="A26" s="15" t="s">
        <v>111</v>
      </c>
      <c r="B26" s="15">
        <v>56</v>
      </c>
      <c r="C26" s="41">
        <f>B26/SUM($B$26:$B$31)</f>
        <v>0.20512820512820512</v>
      </c>
    </row>
    <row r="27" spans="1:20">
      <c r="A27" s="16" t="s">
        <v>112</v>
      </c>
      <c r="B27" s="16">
        <v>82</v>
      </c>
      <c r="C27" s="42">
        <f t="shared" ref="C27:C29" si="0">B27/SUM($B$26:$B$31)</f>
        <v>0.30036630036630035</v>
      </c>
    </row>
    <row r="28" spans="1:20">
      <c r="A28" s="15" t="s">
        <v>113</v>
      </c>
      <c r="B28" s="15">
        <v>72</v>
      </c>
      <c r="C28" s="41">
        <f t="shared" si="0"/>
        <v>0.26373626373626374</v>
      </c>
    </row>
    <row r="29" spans="1:20">
      <c r="A29" s="16" t="s">
        <v>114</v>
      </c>
      <c r="B29" s="16">
        <v>63</v>
      </c>
      <c r="C29" s="42">
        <f t="shared" si="0"/>
        <v>0.23076923076923078</v>
      </c>
    </row>
    <row r="30" spans="1:20">
      <c r="A30" s="14"/>
    </row>
    <row r="31" spans="1:20">
      <c r="A31" s="14"/>
    </row>
    <row r="32" spans="1:20">
      <c r="A32" s="14"/>
    </row>
    <row r="33" spans="1:1">
      <c r="A33" s="14"/>
    </row>
    <row r="34" spans="1:1">
      <c r="A34" s="14"/>
    </row>
    <row r="35" spans="1:1">
      <c r="A35" s="14"/>
    </row>
    <row r="36" spans="1:1">
      <c r="A36" s="14"/>
    </row>
    <row r="37" spans="1:1">
      <c r="A37" s="14"/>
    </row>
    <row r="38" spans="1:1">
      <c r="A38" s="14"/>
    </row>
    <row r="39" spans="1:1">
      <c r="A39" s="14"/>
    </row>
  </sheetData>
  <phoneticPr fontId="11" type="noConversion"/>
  <pageMargins left="0.7" right="0.7" top="0.75" bottom="0.75" header="0.3" footer="0.3"/>
  <pageSetup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44007-1247-47B6-A733-108B3E8D9824}">
  <sheetPr codeName="Worksheet______9">
    <tabColor theme="1"/>
  </sheetPr>
  <dimension ref="A1:T22"/>
  <sheetViews>
    <sheetView showGridLines="0" rightToLeft="1" zoomScaleNormal="100" workbookViewId="0">
      <selection activeCell="B21" sqref="B21"/>
    </sheetView>
  </sheetViews>
  <sheetFormatPr defaultRowHeight="14.4"/>
  <cols>
    <col min="1" max="2" width="8.6640625" customWidth="1"/>
    <col min="20" max="20" width="8.5546875" customWidth="1"/>
  </cols>
  <sheetData>
    <row r="1" spans="1:20" s="44" customFormat="1" ht="15.6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0" s="44" customFormat="1" ht="15.6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20" s="44" customFormat="1" ht="15.6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20" s="44" customFormat="1" ht="15.6" customHeight="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20" s="44" customFormat="1" ht="15.6" customHeight="1">
      <c r="A5" s="28"/>
      <c r="B5" s="28"/>
      <c r="C5" s="28"/>
      <c r="D5" s="29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</row>
    <row r="7" spans="1:20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9" spans="1:20">
      <c r="A9" s="6" t="s">
        <v>34</v>
      </c>
      <c r="B9" s="6"/>
    </row>
    <row r="10" spans="1:20">
      <c r="A10" s="8" t="s">
        <v>33</v>
      </c>
      <c r="B10" s="8">
        <v>40</v>
      </c>
      <c r="C10" s="1"/>
      <c r="D10" s="1"/>
    </row>
    <row r="11" spans="1:20">
      <c r="A11" s="8" t="s">
        <v>32</v>
      </c>
      <c r="B11" s="8">
        <v>70</v>
      </c>
      <c r="C11" s="1"/>
      <c r="D11" s="1"/>
    </row>
    <row r="12" spans="1:20">
      <c r="C12" s="1"/>
      <c r="D12" s="1"/>
    </row>
    <row r="13" spans="1:20">
      <c r="A13" s="1"/>
      <c r="B13" s="1"/>
      <c r="C13" s="1"/>
      <c r="D13" s="1"/>
    </row>
    <row r="14" spans="1:20">
      <c r="A14" s="6" t="s">
        <v>35</v>
      </c>
      <c r="B14" s="6"/>
      <c r="C14" s="1"/>
      <c r="D14" s="1"/>
    </row>
    <row r="15" spans="1:20">
      <c r="A15" s="8" t="s">
        <v>31</v>
      </c>
      <c r="B15" s="33">
        <v>0.7</v>
      </c>
      <c r="C15" s="1"/>
      <c r="D15" s="1"/>
    </row>
    <row r="16" spans="1:20">
      <c r="A16" s="8" t="s">
        <v>30</v>
      </c>
      <c r="B16" s="33">
        <v>0.3</v>
      </c>
      <c r="C16" s="1"/>
      <c r="D16" s="1"/>
    </row>
    <row r="17" spans="1:6">
      <c r="A17" s="3"/>
      <c r="B17" s="1"/>
      <c r="C17" s="1"/>
      <c r="D17" s="1"/>
    </row>
    <row r="18" spans="1:6">
      <c r="A18" s="3"/>
      <c r="B18" s="1"/>
      <c r="C18" s="1"/>
      <c r="D18" s="1"/>
    </row>
    <row r="19" spans="1:6">
      <c r="A19" s="3"/>
      <c r="B19" s="1"/>
      <c r="C19" s="1"/>
      <c r="D19" s="1"/>
    </row>
    <row r="20" spans="1:6">
      <c r="A20" s="3"/>
      <c r="B20" s="1"/>
      <c r="C20" s="1"/>
      <c r="D20" s="1"/>
    </row>
    <row r="22" spans="1:6">
      <c r="B22" s="14"/>
      <c r="C22" s="14"/>
      <c r="D22" s="14"/>
      <c r="E22" s="14"/>
      <c r="F22" s="12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8407-8729-4E02-BC3E-2E1BFACC61E5}">
  <sheetPr codeName="Worksheet______6">
    <tabColor theme="1"/>
  </sheetPr>
  <dimension ref="A1:T84"/>
  <sheetViews>
    <sheetView showGridLines="0" rightToLeft="1" zoomScaleNormal="100" workbookViewId="0">
      <selection activeCell="V12" sqref="V12"/>
    </sheetView>
  </sheetViews>
  <sheetFormatPr defaultRowHeight="14.4"/>
  <cols>
    <col min="1" max="2" width="8.6640625" customWidth="1"/>
    <col min="8" max="8" width="8.6640625" customWidth="1"/>
    <col min="20" max="20" width="8.5546875" customWidth="1"/>
  </cols>
  <sheetData>
    <row r="1" spans="1:20" s="44" customFormat="1" ht="15.6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0" s="44" customFormat="1" ht="15.6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20" s="44" customFormat="1" ht="15.6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20" s="44" customFormat="1" ht="15.6" customHeight="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20" s="44" customFormat="1" ht="15.6" customHeight="1">
      <c r="A5" s="28"/>
      <c r="B5" s="28"/>
      <c r="C5" s="28"/>
      <c r="D5" s="29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</row>
    <row r="7" spans="1:20">
      <c r="A7" s="9" t="s">
        <v>17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10" spans="1:20">
      <c r="A10" s="6" t="s">
        <v>10</v>
      </c>
      <c r="B10" s="6" t="s">
        <v>0</v>
      </c>
      <c r="C10" s="6" t="s">
        <v>1</v>
      </c>
    </row>
    <row r="11" spans="1:20">
      <c r="A11" s="7"/>
      <c r="B11" s="7"/>
      <c r="C11" s="7">
        <v>70</v>
      </c>
    </row>
    <row r="12" spans="1:20">
      <c r="A12" s="8" t="s">
        <v>11</v>
      </c>
      <c r="B12" s="8">
        <v>56</v>
      </c>
      <c r="C12" s="8">
        <v>70</v>
      </c>
    </row>
    <row r="13" spans="1:20">
      <c r="A13" s="7" t="s">
        <v>12</v>
      </c>
      <c r="B13" s="7">
        <v>58</v>
      </c>
      <c r="C13" s="7">
        <v>70</v>
      </c>
    </row>
    <row r="14" spans="1:20">
      <c r="A14" s="8" t="s">
        <v>13</v>
      </c>
      <c r="B14" s="8">
        <v>79</v>
      </c>
      <c r="C14" s="8">
        <v>70</v>
      </c>
    </row>
    <row r="15" spans="1:20">
      <c r="A15" s="7" t="s">
        <v>14</v>
      </c>
      <c r="B15" s="7">
        <v>63</v>
      </c>
      <c r="C15" s="7">
        <v>70</v>
      </c>
      <c r="D15" s="8"/>
      <c r="E15" s="8"/>
    </row>
    <row r="16" spans="1:20">
      <c r="A16" s="8" t="s">
        <v>15</v>
      </c>
      <c r="B16" s="8">
        <v>85</v>
      </c>
      <c r="C16" s="8">
        <v>70</v>
      </c>
      <c r="D16" s="8"/>
      <c r="E16" s="8"/>
    </row>
    <row r="17" spans="1:20">
      <c r="A17" s="7" t="s">
        <v>16</v>
      </c>
      <c r="B17" s="7">
        <v>53</v>
      </c>
      <c r="C17" s="7">
        <v>70</v>
      </c>
      <c r="S17" s="8"/>
    </row>
    <row r="18" spans="1:20">
      <c r="B18" s="8"/>
      <c r="C18" s="8">
        <v>70</v>
      </c>
    </row>
    <row r="24" spans="1:20">
      <c r="A24" s="9" t="s">
        <v>18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6" spans="1:20">
      <c r="A26" s="6" t="s">
        <v>10</v>
      </c>
      <c r="B26" s="6" t="s">
        <v>0</v>
      </c>
      <c r="C26" s="6" t="s">
        <v>1</v>
      </c>
      <c r="D26" s="6" t="s">
        <v>19</v>
      </c>
    </row>
    <row r="27" spans="1:20">
      <c r="A27" s="8" t="s">
        <v>3</v>
      </c>
      <c r="B27" s="8">
        <v>56</v>
      </c>
      <c r="C27" s="8">
        <v>70</v>
      </c>
      <c r="D27" s="8">
        <f t="shared" ref="D27:D32" si="0">C27-B27</f>
        <v>14</v>
      </c>
    </row>
    <row r="28" spans="1:20">
      <c r="A28" s="7" t="s">
        <v>4</v>
      </c>
      <c r="B28" s="7">
        <v>58</v>
      </c>
      <c r="C28" s="7">
        <v>70</v>
      </c>
      <c r="D28" s="7">
        <f t="shared" si="0"/>
        <v>12</v>
      </c>
    </row>
    <row r="29" spans="1:20">
      <c r="A29" s="8" t="s">
        <v>5</v>
      </c>
      <c r="B29" s="8">
        <v>67</v>
      </c>
      <c r="C29" s="8">
        <v>80</v>
      </c>
      <c r="D29" s="8">
        <f t="shared" si="0"/>
        <v>13</v>
      </c>
    </row>
    <row r="30" spans="1:20">
      <c r="A30" s="7" t="s">
        <v>7</v>
      </c>
      <c r="B30" s="7">
        <v>63</v>
      </c>
      <c r="C30" s="7">
        <v>85</v>
      </c>
      <c r="D30" s="7">
        <f t="shared" si="0"/>
        <v>22</v>
      </c>
    </row>
    <row r="31" spans="1:20">
      <c r="A31" s="8" t="s">
        <v>8</v>
      </c>
      <c r="B31" s="8">
        <v>75</v>
      </c>
      <c r="C31" s="8">
        <v>85</v>
      </c>
      <c r="D31" s="8">
        <f t="shared" si="0"/>
        <v>10</v>
      </c>
    </row>
    <row r="32" spans="1:20">
      <c r="A32" s="7" t="s">
        <v>9</v>
      </c>
      <c r="B32" s="7">
        <v>79</v>
      </c>
      <c r="C32" s="7">
        <v>90</v>
      </c>
      <c r="D32" s="7">
        <f t="shared" si="0"/>
        <v>11</v>
      </c>
    </row>
    <row r="41" spans="1:19">
      <c r="A41" s="11"/>
    </row>
    <row r="42" spans="1:19">
      <c r="A42" s="11"/>
    </row>
    <row r="43" spans="1:19">
      <c r="A43" s="12"/>
    </row>
    <row r="46" spans="1:19">
      <c r="A46" s="9" t="s">
        <v>20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9" spans="1:4">
      <c r="A49" s="6" t="s">
        <v>10</v>
      </c>
      <c r="B49" s="6" t="s">
        <v>0</v>
      </c>
      <c r="C49" s="6" t="s">
        <v>1</v>
      </c>
      <c r="D49" s="6" t="s">
        <v>19</v>
      </c>
    </row>
    <row r="50" spans="1:4">
      <c r="A50" s="8" t="s">
        <v>3</v>
      </c>
      <c r="B50" s="8">
        <v>56</v>
      </c>
      <c r="C50" s="8">
        <v>70</v>
      </c>
      <c r="D50" s="8">
        <f t="shared" ref="D50:D55" si="1">C50-B50</f>
        <v>14</v>
      </c>
    </row>
    <row r="51" spans="1:4">
      <c r="A51" s="7" t="s">
        <v>4</v>
      </c>
      <c r="B51" s="7">
        <v>78</v>
      </c>
      <c r="C51" s="7">
        <v>70</v>
      </c>
      <c r="D51" s="7">
        <f t="shared" si="1"/>
        <v>-8</v>
      </c>
    </row>
    <row r="52" spans="1:4">
      <c r="A52" s="8" t="s">
        <v>5</v>
      </c>
      <c r="B52" s="8">
        <v>67</v>
      </c>
      <c r="C52" s="8">
        <v>80</v>
      </c>
      <c r="D52" s="8">
        <f t="shared" si="1"/>
        <v>13</v>
      </c>
    </row>
    <row r="53" spans="1:4">
      <c r="A53" s="7" t="s">
        <v>7</v>
      </c>
      <c r="B53" s="7">
        <v>63</v>
      </c>
      <c r="C53" s="7">
        <v>85</v>
      </c>
      <c r="D53" s="7">
        <f t="shared" si="1"/>
        <v>22</v>
      </c>
    </row>
    <row r="54" spans="1:4">
      <c r="A54" s="8" t="s">
        <v>8</v>
      </c>
      <c r="B54" s="8">
        <v>92</v>
      </c>
      <c r="C54" s="8">
        <v>85</v>
      </c>
      <c r="D54" s="8">
        <f t="shared" si="1"/>
        <v>-7</v>
      </c>
    </row>
    <row r="55" spans="1:4">
      <c r="A55" s="7" t="s">
        <v>9</v>
      </c>
      <c r="B55" s="7">
        <v>79</v>
      </c>
      <c r="C55" s="7">
        <v>90</v>
      </c>
      <c r="D55" s="7">
        <f t="shared" si="1"/>
        <v>11</v>
      </c>
    </row>
    <row r="64" spans="1:4">
      <c r="A64" s="12"/>
    </row>
    <row r="65" spans="1:19">
      <c r="A65" s="9" t="s">
        <v>28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>
      <c r="A66" s="12"/>
    </row>
    <row r="67" spans="1:19">
      <c r="A67" s="6" t="s">
        <v>6</v>
      </c>
      <c r="B67" s="6" t="s">
        <v>0</v>
      </c>
      <c r="C67" s="6" t="s">
        <v>1</v>
      </c>
    </row>
    <row r="68" spans="1:19">
      <c r="A68" s="7" t="s">
        <v>3</v>
      </c>
      <c r="B68" s="7">
        <v>56</v>
      </c>
      <c r="C68" s="7">
        <v>70</v>
      </c>
    </row>
    <row r="69" spans="1:19">
      <c r="A69" s="8" t="s">
        <v>4</v>
      </c>
      <c r="B69" s="8">
        <v>82</v>
      </c>
      <c r="C69" s="8">
        <v>70</v>
      </c>
    </row>
    <row r="70" spans="1:19">
      <c r="A70" s="7" t="s">
        <v>5</v>
      </c>
      <c r="B70" s="7">
        <v>72</v>
      </c>
      <c r="C70" s="7">
        <v>80</v>
      </c>
    </row>
    <row r="71" spans="1:19">
      <c r="A71" s="8" t="s">
        <v>7</v>
      </c>
      <c r="B71" s="8">
        <v>63</v>
      </c>
      <c r="C71" s="8">
        <v>85</v>
      </c>
    </row>
    <row r="72" spans="1:19">
      <c r="A72" s="7" t="s">
        <v>8</v>
      </c>
      <c r="B72" s="7">
        <v>98</v>
      </c>
      <c r="C72" s="7">
        <v>80</v>
      </c>
    </row>
    <row r="73" spans="1:19">
      <c r="A73" s="8" t="s">
        <v>9</v>
      </c>
      <c r="B73" s="8">
        <v>83</v>
      </c>
      <c r="C73" s="8">
        <v>90</v>
      </c>
    </row>
    <row r="74" spans="1:19">
      <c r="A74" s="12"/>
    </row>
    <row r="75" spans="1:19">
      <c r="A75" s="12"/>
    </row>
    <row r="76" spans="1:19">
      <c r="A76" s="12"/>
    </row>
    <row r="77" spans="1:19">
      <c r="A77" s="12"/>
    </row>
    <row r="78" spans="1:19">
      <c r="A78" s="12"/>
    </row>
    <row r="79" spans="1:19">
      <c r="A79" s="12"/>
    </row>
    <row r="80" spans="1:19">
      <c r="A80" s="12"/>
    </row>
    <row r="81" spans="1:1">
      <c r="A81" s="12"/>
    </row>
    <row r="82" spans="1:1">
      <c r="A82" s="12"/>
    </row>
    <row r="83" spans="1:1">
      <c r="A83" s="12"/>
    </row>
    <row r="84" spans="1:1">
      <c r="A84" s="12"/>
    </row>
  </sheetData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����������� �� ����� ����� �������
</file>

<file path=customXml/item2.xml>����������� �� ����� ����� ���
</file>

<file path=customXml/itemProps1.xml><?xml version="1.0" encoding="utf-8"?>
<ds:datastoreItem xmlns:ds="http://schemas.openxmlformats.org/officeDocument/2006/customXml" ds:itemID="{A9F71AC1-30BC-4967-B35C-95656E28F39F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C368AD32-BF95-4131-9955-2CC8F65445F9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DATA STORY </vt:lpstr>
      <vt:lpstr>עיצוב גרף </vt:lpstr>
      <vt:lpstr>עיצוב טבלה</vt:lpstr>
      <vt:lpstr>סטטוס חודשי</vt:lpstr>
      <vt:lpstr>גרף קו</vt:lpstr>
      <vt:lpstr>גרף שורות</vt:lpstr>
      <vt:lpstr>גרף עמודות</vt:lpstr>
      <vt:lpstr>עוגה וטבעת</vt:lpstr>
      <vt:lpstr>ביצוע מול יעד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2022-10-16T06:13:08Z</dcterms:created>
  <dcterms:modified xsi:type="dcterms:W3CDTF">2025-03-19T06:54:42Z</dcterms:modified>
</cp:coreProperties>
</file>